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szdc-my.sharepoint.com/personal/zejdl_spravazeleznic_cz/Documents/Stavby SSZ/Zvýšení spolehlivosti sítě GSM-R v úseku Lipník n. B. - Drahotuše pro výhradní provoz ETCS BKN/"/>
    </mc:Choice>
  </mc:AlternateContent>
  <xr:revisionPtr revIDLastSave="23" documentId="13_ncr:1_{A21B15D8-6034-48E7-AA61-5D6C7E510732}" xr6:coauthVersionLast="47" xr6:coauthVersionMax="47" xr10:uidLastSave="{B99CA720-CA89-4020-B29A-3CD87EB7BB39}"/>
  <bookViews>
    <workbookView xWindow="29205" yWindow="105" windowWidth="29010" windowHeight="14505" activeTab="3" xr2:uid="{00000000-000D-0000-FFFF-FFFF00000000}"/>
  </bookViews>
  <sheets>
    <sheet name="Rekapitulace" sheetId="1" r:id="rId1"/>
    <sheet name="D.1.2" sheetId="18" r:id="rId2"/>
    <sheet name="E.3.6" sheetId="3" r:id="rId3"/>
    <sheet name="SO 98-98" sheetId="19"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 i="19" l="1"/>
  <c r="F4" i="19"/>
  <c r="B9" i="19"/>
  <c r="K9" i="19"/>
  <c r="L9" i="19"/>
  <c r="B14" i="19"/>
  <c r="J14" i="19"/>
  <c r="L14" i="19"/>
  <c r="L26" i="19" s="1"/>
  <c r="J18" i="19"/>
  <c r="L18" i="19"/>
  <c r="J22" i="19"/>
  <c r="L22" i="19"/>
  <c r="J28" i="19"/>
  <c r="L28" i="19"/>
  <c r="J32" i="19"/>
  <c r="L32" i="19"/>
  <c r="L36" i="19"/>
  <c r="B18" i="19" l="1"/>
  <c r="B22" i="19" l="1"/>
  <c r="B28" i="19"/>
  <c r="B32" i="19" s="1"/>
  <c r="K2" i="19" s="1"/>
  <c r="F15" i="1" l="1"/>
  <c r="F8" i="1"/>
  <c r="F3" i="1" l="1"/>
  <c r="F20" i="1" l="1"/>
  <c r="F6" i="1" s="1"/>
  <c r="F5" i="1" l="1"/>
  <c r="F2" i="1" l="1"/>
  <c r="E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5" authorId="0" shapeId="0" xr:uid="{0B5E2509-DE69-4AB3-B483-5EFD7B13FCEE}">
      <text>
        <r>
          <rPr>
            <b/>
            <sz val="9"/>
            <color indexed="81"/>
            <rFont val="Tahoma"/>
            <family val="2"/>
            <charset val="238"/>
          </rPr>
          <t>počet hodin</t>
        </r>
      </text>
    </comment>
    <comment ref="E5" authorId="0" shapeId="0" xr:uid="{204B1431-E5A9-4EDB-9950-7C92921E7052}">
      <text>
        <r>
          <rPr>
            <b/>
            <sz val="9"/>
            <color indexed="81"/>
            <rFont val="Tahoma"/>
            <family val="2"/>
            <charset val="238"/>
          </rPr>
          <t>jednotková cena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86B97B9-B433-44A5-A694-7B604D9D3E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77ADC5C2-4D92-456A-992F-7937B7CF57E7}">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7959F2A4-FA37-44EF-BE68-7DFB98995818}">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6ACE4FEB-50E9-4877-A5D1-C89E6AD135B3}">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8E7D731C-1763-4526-8FED-1557F41F1EC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5A0D8664-5226-4413-9150-6D5B8945065E}">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9CD0FE85-A7EB-4A56-82A6-0CBEDA9ADDCE}">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36B1F1B-2652-449E-BF41-E484015CC521}">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7BA786D8-3BF3-49B3-A707-1FF10CDD1367}">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C72B6CD3-08B9-4463-A9A3-80AA5215DFBE}">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555220E6-4397-4C47-BEE4-8BC9CB869365}">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2F1EA9EA-71B7-43A8-99B6-47385DA6CEB3}">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60505EF8-50A5-49B2-A381-8037DEA54662}">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1E1EAB74-FB3B-4410-BFA0-EF24E7136343}">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6E0D2F5F-D475-4BAA-A439-204D6D7116A2}">
      <text>
        <r>
          <rPr>
            <b/>
            <i/>
            <u/>
            <sz val="10"/>
            <color indexed="81"/>
            <rFont val="Arial"/>
            <family val="2"/>
            <charset val="238"/>
          </rPr>
          <t>Povinná položka</t>
        </r>
        <r>
          <rPr>
            <sz val="10"/>
            <color indexed="81"/>
            <rFont val="Arial"/>
            <family val="2"/>
            <charset val="238"/>
          </rPr>
          <t xml:space="preserve">
</t>
        </r>
      </text>
    </comment>
    <comment ref="F15" authorId="0" shapeId="0" xr:uid="{2E18ED43-406F-4824-BDB5-55B06B4CB2E7}">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619F48E1-4C01-42D9-8E78-8CB5BACA785C}">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3A0C7CEE-8572-4CDA-BEB6-E20E72CFEE14}">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List>
</comments>
</file>

<file path=xl/sharedStrings.xml><?xml version="1.0" encoding="utf-8"?>
<sst xmlns="http://schemas.openxmlformats.org/spreadsheetml/2006/main" count="218" uniqueCount="128">
  <si>
    <t>stavba:</t>
  </si>
  <si>
    <t>Kontrolní součet [Kč]</t>
  </si>
  <si>
    <t>Celková cena [Kč]</t>
  </si>
  <si>
    <t>Cena díla za projektovou dokumentaci stavby</t>
  </si>
  <si>
    <t>PDPS</t>
  </si>
  <si>
    <t>Projektová dokumentace pro provádění stavby</t>
  </si>
  <si>
    <t>Cena díla za zhotovení stavby</t>
  </si>
  <si>
    <t>Číslo objektu</t>
  </si>
  <si>
    <t>Název  objektu</t>
  </si>
  <si>
    <t>Cena objektu [Kč]</t>
  </si>
  <si>
    <t>Cena typu objektů [Kč]</t>
  </si>
  <si>
    <t>PS</t>
  </si>
  <si>
    <t>SO</t>
  </si>
  <si>
    <t xml:space="preserve">ve funkci </t>
  </si>
  <si>
    <t xml:space="preserve">oprávněná osoba k podpisu nabídky za uchazeče </t>
  </si>
  <si>
    <t>Ostatní</t>
  </si>
  <si>
    <t>za  Díl</t>
  </si>
  <si>
    <t>Součet</t>
  </si>
  <si>
    <t>W</t>
  </si>
  <si>
    <t>KPL</t>
  </si>
  <si>
    <t>R-položka</t>
  </si>
  <si>
    <t>TS</t>
  </si>
  <si>
    <t>VV</t>
  </si>
  <si>
    <t>PP</t>
  </si>
  <si>
    <t>P</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</si>
  <si>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</si>
  <si>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</si>
  <si>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</si>
  <si>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</si>
  <si>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</si>
  <si>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</si>
  <si>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</si>
  <si>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</si>
  <si>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</si>
  <si>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</si>
  <si>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</si>
  <si>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</si>
  <si>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</si>
  <si>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</si>
  <si>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</si>
  <si>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</si>
  <si>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</si>
  <si>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</si>
  <si>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</si>
  <si>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</si>
  <si>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Vypracování geodetické části dokumentace skutečného provedení</t>
  </si>
  <si>
    <t>Geodetická dokumentace skutečného provedení stavby</t>
  </si>
  <si>
    <t>VSEOB001</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</si>
  <si>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</si>
  <si>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</si>
  <si>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</si>
  <si>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</si>
  <si>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</si>
  <si>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</si>
  <si>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</si>
  <si>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</si>
  <si>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</si>
  <si>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</si>
  <si>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</si>
  <si>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</si>
  <si>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</si>
  <si>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</si>
  <si>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</si>
  <si>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</si>
  <si>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</si>
  <si>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</si>
  <si>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</si>
  <si>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Majetek:</t>
  </si>
  <si>
    <t xml:space="preserve">  Zjednodušená dokumentace ve stadiu 2 - ZDS2</t>
  </si>
  <si>
    <t>Stádium 2</t>
  </si>
  <si>
    <t>Stupeň dokumentace:</t>
  </si>
  <si>
    <t>Klasifikace SO/PS:</t>
  </si>
  <si>
    <t>Kategorie monitoringu:</t>
  </si>
  <si>
    <t>Všeobecný objekt</t>
  </si>
  <si>
    <t>SO 98-98</t>
  </si>
  <si>
    <t>SO/PS:</t>
  </si>
  <si>
    <t>CELKEM:</t>
  </si>
  <si>
    <t>Stavba:</t>
  </si>
  <si>
    <t>SOUPIS PRACÍ / ROZPOČET</t>
  </si>
  <si>
    <t>Cena za položku</t>
  </si>
  <si>
    <t>Poznámka</t>
  </si>
  <si>
    <t>Rekapitulace dat pro tvorbu nabídkové ceny stavby</t>
  </si>
  <si>
    <t>Název položky</t>
  </si>
  <si>
    <t>Položka</t>
  </si>
  <si>
    <t>Příloha č.: 701</t>
  </si>
  <si>
    <t>Stupeň dokumentace: ZDS2</t>
  </si>
  <si>
    <t>Všeobecné konstrukce a práce</t>
  </si>
  <si>
    <t>V rozsahu Zjednodušené dokumentace ve stádiu 2 a ZTP</t>
  </si>
  <si>
    <t>D.9.8</t>
  </si>
  <si>
    <t>Cena díla za dozor projektanta</t>
  </si>
  <si>
    <t xml:space="preserve"> V ……………..................….. dne …………......…..</t>
  </si>
  <si>
    <t>D.1.2</t>
  </si>
  <si>
    <t>Požadavky na výkon nebo funkci - D.1.2 Sdělovací zařízení</t>
  </si>
  <si>
    <t>3273214993</t>
  </si>
  <si>
    <t>S632300414</t>
  </si>
  <si>
    <t>Železniční sdělovací zařízení</t>
  </si>
  <si>
    <t>E.3.6</t>
  </si>
  <si>
    <t>Rozvodny vn, nn, osvětlení a dálkové ovládání odpojovačů</t>
  </si>
  <si>
    <t>Zvýšení spolehlivosti sítě GSM-R v úseku Lipník n. B. - Drahotuše pro výhradní provoz ETCS BKN</t>
  </si>
  <si>
    <t>Název stavby: Zvýšení spolehlivosti sítě GSM-R v úseku Lipník n. B. - Drahotuše pro výhradní provoz ETCS BKN</t>
  </si>
  <si>
    <t>Požadavky na výkon nebo funkci - E.3.6  Rozvodny vn, nn, osvětlení a dálkové ovládání odpojovačů</t>
  </si>
  <si>
    <t>PS 01-02-71</t>
  </si>
  <si>
    <t>PS 01-02-72</t>
  </si>
  <si>
    <t>PS 01-02-73</t>
  </si>
  <si>
    <t>PS 01-02-74</t>
  </si>
  <si>
    <t>PS 01-02-75</t>
  </si>
  <si>
    <t>BTS Prosenice, úpravy a doplnění GSM-R</t>
  </si>
  <si>
    <t xml:space="preserve">BTS Lipník nad Bečvou, úpravy a doplnění GSM-R </t>
  </si>
  <si>
    <t>BTS Slavíč, úpravy a doplnění GSM-R</t>
  </si>
  <si>
    <t>BTS Hranice na Moravě, úpravy a doplnění GSM-R</t>
  </si>
  <si>
    <t>Doplnění BSC pro zaokruhování přenosové cesty</t>
  </si>
  <si>
    <t>SO 01-86-01</t>
  </si>
  <si>
    <t>SO 01-86-02</t>
  </si>
  <si>
    <t>SO 01-86-03</t>
  </si>
  <si>
    <t>SO 01-86-04</t>
  </si>
  <si>
    <t xml:space="preserve">BTS Prosenice, úpravy napájení </t>
  </si>
  <si>
    <t xml:space="preserve">BTS Lipník nad Bečvou, úpravy napájení </t>
  </si>
  <si>
    <t xml:space="preserve">BTS Slavíč, úpravy napájení </t>
  </si>
  <si>
    <t xml:space="preserve">BTS Hranice na Moravě, úpravy napájení </t>
  </si>
  <si>
    <t>Dodávka a montáž vnitřního a venkovního zařízení GSM-R pro redundanci (zdvojení) technologie GSM-R včetně potřebného pomocného materiálu a softwarového vybavení.  Dodávka a montáž vnitřního zařízení pro zřízení komunikačního rozhraní pro přenos informací ETCS L2 na CDP Přerov. Položka obsahuje všechny náklady na pořízení potřebného hardwaru a softwaru, montáže a souvisejícího  datového propojení včetně pomocného materiálu a jeho dopravu. Měření nové konfigurace BTS, včetně simulace výpadku funkce jedné z BTS a následným převzetím funkknce druhou BTS. Doplnění a rekonfigurace systéme zkrácených voleb a nastavení oblastí pro skupinová volání včetně volání nouze. 
Součásti tohoto PS budou rovněž demontáže a likvidace odpadu v souladu se zákonem o odpadech.</t>
  </si>
  <si>
    <t>Dodávka a montáž vnitřního a venkovního zařízení zaokruhování primární a záložní IP/MPLS přenosové cesty GSM-R včetně potřebného pomocného materiálu a softwarového vybavení.  Upravované BTS budou připojovány do IP prostředí a IP BSC. V každém domku BTS se zdvojenou technologií BTS musí být dvě IP/MPLS zařízení. Pro zaokruhování přenosové cesty přes Slovenskou republiku dodávka 4 kusů IP/MPLS zařízení. Dodávka a montáž vnitřního zařízení pro zřízení komunikačního rozhraní pro přenos informací ETCS L2 na CDP Přerov.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</si>
  <si>
    <t xml:space="preserve">Pro napájení doplněné BTS bude využita stávající napájecí přípojka. Rozsah úprav nebo doplnění napájení určí dodavatel dle navržené technologie zdvojení BTS a na základě energetické bilance, která bude součástí projektu. Dle rozsahu tohoto napájecího zdroje bude provedena montáž úprav v ostatních částech napájecího systému.  Položka obsahuje všechny náklady na montáž příslušného zařízení se všemi pomocnými a doplňujícími pracemi a součástmi, případné použití mechanizmů, včetně dopravy ze skladu k místu montáže, náklady na mzdy. Součástí tohoto SO je kromě demontážních prací, dodávka a montáž nového zařízení včetně uvedení do provozu dle Zákona o dráhách v platném znění včetně doprovodných vyhlášek v platných zněních. Řešení zahrnuje také provizorní a výlukové stavy a likvidaci odpadů.
SO bude realizován dle závazných norem a směrnic a to včetně podmínek EN.      </t>
  </si>
  <si>
    <t>PS 01-02-76</t>
  </si>
  <si>
    <t>DOK Hranice na Moravě - Polom</t>
  </si>
  <si>
    <t>Dodávka a montáž zafouknutí nového optického kabelu do stávající trubky HDPE včetně potřebného pomocného materiálu a softwarového vybavení.  Dodávka a montáž vnitřního zařízení pro zřízení komunikačního rozhraní pro přenos informací ETCS L2 na CDP Přerov.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</si>
  <si>
    <t xml:space="preserve">Osvědčení o shodě notifikovanou osobou </t>
  </si>
  <si>
    <t>SŽ</t>
  </si>
  <si>
    <t>SOPS/PR/2024/04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</si>
</sst>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65"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b/>
      <sz val="10"/>
      <color theme="8" tint="-0.249977111117893"/>
      <name val="Arial"/>
      <family val="2"/>
      <charset val="238"/>
    </font>
    <font>
      <b/>
      <sz val="11"/>
      <color theme="1"/>
      <name val="Arial"/>
      <family val="2"/>
      <charset val="238"/>
    </font>
    <font>
      <b/>
      <sz val="12"/>
      <color theme="1"/>
      <name val="Arial"/>
      <family val="2"/>
      <charset val="238"/>
    </font>
    <font>
      <b/>
      <sz val="14"/>
      <color theme="1"/>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1"/>
      <color indexed="8"/>
      <name val="Calibri"/>
      <family val="2"/>
      <charset val="238"/>
    </font>
    <font>
      <b/>
      <sz val="14"/>
      <color theme="1"/>
      <name val="Calibri"/>
      <family val="2"/>
      <charset val="238"/>
      <scheme val="minor"/>
    </font>
    <font>
      <b/>
      <sz val="14"/>
      <color indexed="8"/>
      <name val="Calibri"/>
      <family val="2"/>
      <charset val="238"/>
    </font>
    <font>
      <sz val="10"/>
      <color theme="1"/>
      <name val="Verdana"/>
      <family val="2"/>
      <charset val="238"/>
    </font>
    <font>
      <b/>
      <sz val="11"/>
      <color theme="1"/>
      <name val="Calibri"/>
      <family val="2"/>
      <charset val="238"/>
      <scheme val="minor"/>
    </font>
    <font>
      <b/>
      <sz val="9"/>
      <color indexed="81"/>
      <name val="Tahoma"/>
      <family val="2"/>
      <charset val="238"/>
    </font>
    <font>
      <sz val="10"/>
      <color theme="8" tint="-0.249977111117893"/>
      <name val="Arial"/>
      <family val="2"/>
      <charset val="238"/>
    </font>
    <font>
      <i/>
      <sz val="10"/>
      <color theme="1"/>
      <name val="Arial"/>
      <family val="2"/>
      <charset val="238"/>
    </font>
    <font>
      <b/>
      <sz val="12"/>
      <color theme="8" tint="-0.249977111117893"/>
      <name val="Arial"/>
      <family val="2"/>
      <charset val="238"/>
    </font>
    <font>
      <b/>
      <sz val="11"/>
      <color theme="8" tint="-0.249977111117893"/>
      <name val="Arial"/>
      <family val="2"/>
      <charset val="238"/>
    </font>
    <font>
      <b/>
      <sz val="14"/>
      <color theme="8" tint="-0.249977111117893"/>
      <name val="Arial"/>
      <family val="2"/>
      <charset val="238"/>
    </font>
    <font>
      <i/>
      <sz val="8"/>
      <color theme="1"/>
      <name val="Arial"/>
      <family val="2"/>
      <charset val="238"/>
    </font>
    <font>
      <sz val="9"/>
      <color indexed="81"/>
      <name val="Arial"/>
      <family val="2"/>
      <charset val="238"/>
    </font>
    <font>
      <i/>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0"/>
      <color indexed="81"/>
      <name val="Arial"/>
      <family val="2"/>
      <charset val="238"/>
    </font>
    <font>
      <b/>
      <u/>
      <sz val="12"/>
      <color indexed="81"/>
      <name val="Calibri"/>
      <family val="2"/>
      <charset val="238"/>
      <scheme val="minor"/>
    </font>
    <font>
      <b/>
      <sz val="11"/>
      <color indexed="81"/>
      <name val="Calibri"/>
      <family val="2"/>
      <charset val="238"/>
      <scheme val="minor"/>
    </font>
    <font>
      <sz val="11"/>
      <color indexed="81"/>
      <name val="Calibri"/>
      <family val="2"/>
      <charset val="238"/>
      <scheme val="minor"/>
    </font>
  </fonts>
  <fills count="16">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3">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double">
        <color auto="1"/>
      </top>
      <bottom style="thin">
        <color indexed="64"/>
      </bottom>
      <diagonal/>
    </border>
  </borders>
  <cellStyleXfs count="24">
    <xf numFmtId="0" fontId="0" fillId="0" borderId="0"/>
    <xf numFmtId="0" fontId="7" fillId="0" borderId="0"/>
    <xf numFmtId="0" fontId="9" fillId="0" borderId="0"/>
    <xf numFmtId="0" fontId="10" fillId="0" borderId="0"/>
    <xf numFmtId="0" fontId="12"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9" fillId="0" borderId="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0" fillId="0" borderId="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0" fillId="0" borderId="0"/>
    <xf numFmtId="44" fontId="45" fillId="0" borderId="0" applyFont="0" applyFill="0" applyBorder="0" applyAlignment="0" applyProtection="0"/>
    <xf numFmtId="0" fontId="9" fillId="0" borderId="0"/>
    <xf numFmtId="0" fontId="10" fillId="0" borderId="0">
      <alignment vertical="center"/>
    </xf>
  </cellStyleXfs>
  <cellXfs count="216">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3" fontId="6" fillId="5" borderId="14" xfId="0" applyNumberFormat="1" applyFont="1" applyFill="1" applyBorder="1" applyAlignment="1" applyProtection="1">
      <alignment horizontal="right" vertical="center" wrapText="1"/>
      <protection locked="0"/>
    </xf>
    <xf numFmtId="3" fontId="6" fillId="0" borderId="15" xfId="0" applyNumberFormat="1" applyFont="1" applyBorder="1" applyAlignment="1" applyProtection="1">
      <alignment horizontal="right" vertical="center" wrapText="1"/>
      <protection locked="0"/>
    </xf>
    <xf numFmtId="0" fontId="6" fillId="0" borderId="18"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5" fillId="5" borderId="19"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0" xfId="0" applyFont="1" applyFill="1" applyBorder="1" applyAlignment="1" applyProtection="1">
      <alignment horizontal="center" vertical="center" wrapText="1"/>
      <protection locked="0"/>
    </xf>
    <xf numFmtId="0" fontId="3" fillId="0" borderId="18"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2" xfId="0" applyFont="1" applyBorder="1" applyAlignment="1" applyProtection="1">
      <alignment horizontal="center" vertical="center" wrapText="1"/>
      <protection locked="0"/>
    </xf>
    <xf numFmtId="2" fontId="3" fillId="6" borderId="23" xfId="0" applyNumberFormat="1" applyFont="1" applyFill="1" applyBorder="1" applyAlignment="1" applyProtection="1">
      <alignment horizontal="center" vertical="center"/>
      <protection locked="0"/>
    </xf>
    <xf numFmtId="2" fontId="5" fillId="6" borderId="24" xfId="0" applyNumberFormat="1" applyFont="1" applyFill="1" applyBorder="1" applyAlignment="1" applyProtection="1">
      <alignment horizontal="center" vertical="center"/>
      <protection locked="0"/>
    </xf>
    <xf numFmtId="0" fontId="5" fillId="6" borderId="24" xfId="0" applyFont="1" applyFill="1" applyBorder="1" applyAlignment="1" applyProtection="1">
      <alignment vertical="center"/>
      <protection locked="0"/>
    </xf>
    <xf numFmtId="2" fontId="1" fillId="6" borderId="24" xfId="0" applyNumberFormat="1" applyFont="1" applyFill="1" applyBorder="1" applyAlignment="1" applyProtection="1">
      <alignment horizontal="center" vertical="center" wrapText="1"/>
      <protection locked="0"/>
    </xf>
    <xf numFmtId="0" fontId="6" fillId="0" borderId="25" xfId="0" applyFont="1" applyBorder="1" applyAlignment="1" applyProtection="1">
      <alignment horizontal="center" vertical="center"/>
      <protection locked="0"/>
    </xf>
    <xf numFmtId="3" fontId="6" fillId="0" borderId="28" xfId="0" applyNumberFormat="1" applyFont="1" applyBorder="1" applyAlignment="1" applyProtection="1">
      <alignment horizontal="right" vertical="center" wrapText="1"/>
      <protection locked="0"/>
    </xf>
    <xf numFmtId="3" fontId="5" fillId="6" borderId="14"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0" xfId="1" applyFont="1" applyBorder="1" applyAlignment="1" applyProtection="1">
      <alignment horizontal="center" vertical="center"/>
      <protection locked="0"/>
    </xf>
    <xf numFmtId="0" fontId="1" fillId="0" borderId="30"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14" fillId="0" borderId="0" xfId="0" applyFont="1" applyAlignment="1" applyProtection="1">
      <alignment vertical="center"/>
      <protection locked="0"/>
    </xf>
    <xf numFmtId="164" fontId="17" fillId="0" borderId="37" xfId="20" applyNumberFormat="1" applyFont="1" applyBorder="1" applyAlignment="1" applyProtection="1">
      <alignment horizontal="right" vertical="center"/>
      <protection locked="0"/>
    </xf>
    <xf numFmtId="4" fontId="17" fillId="0" borderId="19" xfId="20" applyNumberFormat="1" applyFont="1" applyBorder="1" applyAlignment="1" applyProtection="1">
      <alignment horizontal="center" vertical="center"/>
      <protection locked="0"/>
    </xf>
    <xf numFmtId="2" fontId="14" fillId="0" borderId="19" xfId="0" applyNumberFormat="1" applyFont="1" applyBorder="1" applyAlignment="1" applyProtection="1">
      <alignment horizontal="center" vertical="center"/>
      <protection locked="0"/>
    </xf>
    <xf numFmtId="0" fontId="14" fillId="0" borderId="19" xfId="0" applyFont="1" applyBorder="1" applyAlignment="1" applyProtection="1">
      <alignment horizontal="center" vertical="center"/>
      <protection locked="0"/>
    </xf>
    <xf numFmtId="0" fontId="16" fillId="0" borderId="19" xfId="20" applyFont="1" applyBorder="1" applyAlignment="1" applyProtection="1">
      <alignment horizontal="left" vertical="center" wrapText="1"/>
      <protection locked="0"/>
    </xf>
    <xf numFmtId="49" fontId="14" fillId="0" borderId="19" xfId="0" applyNumberFormat="1" applyFont="1" applyBorder="1" applyAlignment="1" applyProtection="1">
      <alignment horizontal="center" vertical="center"/>
      <protection locked="0"/>
    </xf>
    <xf numFmtId="0" fontId="14" fillId="0" borderId="39" xfId="0" applyFont="1" applyBorder="1" applyAlignment="1" applyProtection="1">
      <alignment horizontal="center" vertical="center"/>
      <protection locked="0"/>
    </xf>
    <xf numFmtId="0" fontId="14" fillId="0" borderId="40" xfId="0" applyFont="1" applyBorder="1" applyAlignment="1" applyProtection="1">
      <alignment horizontal="center" vertical="center"/>
      <protection locked="0"/>
    </xf>
    <xf numFmtId="0" fontId="16" fillId="0" borderId="29" xfId="20" applyFont="1" applyBorder="1" applyAlignment="1" applyProtection="1">
      <alignment horizontal="left" vertical="center" wrapText="1" shrinkToFit="1"/>
      <protection locked="0"/>
    </xf>
    <xf numFmtId="0" fontId="14" fillId="0" borderId="40" xfId="0" applyFont="1" applyBorder="1" applyAlignment="1" applyProtection="1">
      <alignment vertical="center"/>
      <protection locked="0"/>
    </xf>
    <xf numFmtId="0" fontId="14" fillId="0" borderId="36" xfId="0" applyFont="1" applyBorder="1" applyAlignment="1" applyProtection="1">
      <alignment vertical="center"/>
      <protection locked="0"/>
    </xf>
    <xf numFmtId="0" fontId="14" fillId="0" borderId="34"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8" fillId="0" borderId="26" xfId="20" applyFont="1" applyBorder="1" applyAlignment="1" applyProtection="1">
      <alignment horizontal="left" vertical="center" wrapText="1" shrinkToFit="1"/>
      <protection locked="0"/>
    </xf>
    <xf numFmtId="0" fontId="14" fillId="0" borderId="41" xfId="0" applyFont="1" applyBorder="1" applyAlignment="1" applyProtection="1">
      <alignment vertical="center"/>
      <protection locked="0"/>
    </xf>
    <xf numFmtId="0" fontId="16" fillId="0" borderId="35" xfId="20" applyFont="1" applyBorder="1" applyAlignment="1" applyProtection="1">
      <alignment horizontal="left" vertical="center" wrapText="1"/>
      <protection locked="0"/>
    </xf>
    <xf numFmtId="164" fontId="17" fillId="0" borderId="37" xfId="20" applyNumberFormat="1" applyFont="1" applyBorder="1" applyAlignment="1">
      <alignment horizontal="right" vertical="center"/>
    </xf>
    <xf numFmtId="165" fontId="14" fillId="0" borderId="19" xfId="0" applyNumberFormat="1" applyFont="1" applyBorder="1" applyAlignment="1" applyProtection="1">
      <alignment horizontal="center" vertical="center"/>
      <protection locked="0"/>
    </xf>
    <xf numFmtId="0" fontId="14" fillId="9" borderId="19" xfId="0" applyFont="1" applyFill="1" applyBorder="1" applyAlignment="1" applyProtection="1">
      <alignment horizontal="center" vertical="center"/>
      <protection locked="0"/>
    </xf>
    <xf numFmtId="0" fontId="14" fillId="9" borderId="38" xfId="0" applyFont="1" applyFill="1" applyBorder="1" applyAlignment="1">
      <alignment horizontal="center" vertical="center"/>
    </xf>
    <xf numFmtId="0" fontId="14" fillId="9" borderId="38" xfId="0" applyFont="1" applyFill="1" applyBorder="1" applyAlignment="1" applyProtection="1">
      <alignment horizontal="center" vertical="center"/>
      <protection locked="0"/>
    </xf>
    <xf numFmtId="0" fontId="9" fillId="0" borderId="0" xfId="2"/>
    <xf numFmtId="0" fontId="9" fillId="0" borderId="0" xfId="2" applyAlignment="1">
      <alignment wrapText="1"/>
    </xf>
    <xf numFmtId="0" fontId="9" fillId="0" borderId="0" xfId="2" applyAlignment="1">
      <alignment horizontal="left" vertical="center"/>
    </xf>
    <xf numFmtId="0" fontId="42" fillId="0" borderId="26" xfId="2" applyFont="1" applyBorder="1" applyAlignment="1">
      <alignment horizontal="center"/>
    </xf>
    <xf numFmtId="0" fontId="42" fillId="0" borderId="26" xfId="2" applyFont="1" applyBorder="1" applyAlignment="1">
      <alignment horizontal="center" wrapText="1"/>
    </xf>
    <xf numFmtId="0" fontId="43" fillId="0" borderId="0" xfId="2" applyFont="1" applyAlignment="1">
      <alignment horizontal="right"/>
    </xf>
    <xf numFmtId="0" fontId="44" fillId="0" borderId="0" xfId="2" applyFont="1" applyAlignment="1">
      <alignment horizontal="left"/>
    </xf>
    <xf numFmtId="0" fontId="6" fillId="0" borderId="0" xfId="0" applyFont="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3" fontId="6" fillId="5" borderId="18" xfId="0" applyNumberFormat="1" applyFont="1" applyFill="1" applyBorder="1" applyAlignment="1" applyProtection="1">
      <alignment horizontal="right" vertical="center" wrapText="1"/>
      <protection locked="0"/>
    </xf>
    <xf numFmtId="3" fontId="6" fillId="0" borderId="22"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24" xfId="0" applyFont="1" applyBorder="1" applyAlignment="1" applyProtection="1">
      <alignment horizontal="left" vertical="center"/>
      <protection locked="0"/>
    </xf>
    <xf numFmtId="0" fontId="0" fillId="0" borderId="26" xfId="0" applyBorder="1" applyAlignment="1">
      <alignment horizontal="left" vertical="center" wrapText="1"/>
    </xf>
    <xf numFmtId="167" fontId="42" fillId="0" borderId="26" xfId="21" applyNumberFormat="1" applyFont="1" applyBorder="1" applyAlignment="1">
      <alignment horizontal="right" vertical="center"/>
    </xf>
    <xf numFmtId="167" fontId="46" fillId="0" borderId="26" xfId="21" applyNumberFormat="1" applyFont="1" applyBorder="1" applyAlignment="1">
      <alignment horizontal="right" vertical="center"/>
    </xf>
    <xf numFmtId="1" fontId="5" fillId="5" borderId="19" xfId="0" applyNumberFormat="1" applyFont="1" applyFill="1" applyBorder="1" applyAlignment="1" applyProtection="1">
      <alignment horizontal="center" vertical="center" wrapText="1"/>
      <protection locked="0"/>
    </xf>
    <xf numFmtId="3" fontId="10" fillId="0" borderId="25" xfId="20" applyNumberFormat="1" applyBorder="1" applyAlignment="1" applyProtection="1">
      <alignment horizontal="right" vertical="center" wrapText="1"/>
      <protection locked="0"/>
    </xf>
    <xf numFmtId="49" fontId="10" fillId="0" borderId="12" xfId="20" applyNumberFormat="1" applyBorder="1" applyAlignment="1" applyProtection="1">
      <alignment vertical="center"/>
      <protection locked="0"/>
    </xf>
    <xf numFmtId="49" fontId="10" fillId="0" borderId="26" xfId="20" applyNumberFormat="1" applyBorder="1" applyAlignment="1" applyProtection="1">
      <alignment vertical="center"/>
      <protection locked="0"/>
    </xf>
    <xf numFmtId="49" fontId="10" fillId="0" borderId="12" xfId="20" applyNumberFormat="1" applyBorder="1" applyAlignment="1" applyProtection="1">
      <alignment vertical="center" wrapText="1"/>
      <protection locked="0"/>
    </xf>
    <xf numFmtId="49" fontId="10" fillId="0" borderId="26" xfId="20" applyNumberFormat="1" applyBorder="1" applyAlignment="1" applyProtection="1">
      <alignment vertical="center" wrapText="1"/>
      <protection locked="0"/>
    </xf>
    <xf numFmtId="0" fontId="0" fillId="0" borderId="72" xfId="0" applyBorder="1" applyAlignment="1">
      <alignment horizontal="left" vertical="center" wrapText="1"/>
    </xf>
    <xf numFmtId="49" fontId="10" fillId="0" borderId="24" xfId="20" applyNumberFormat="1" applyBorder="1" applyAlignment="1" applyProtection="1">
      <alignment vertical="center"/>
      <protection locked="0"/>
    </xf>
    <xf numFmtId="0" fontId="14" fillId="0" borderId="0" xfId="22" applyFont="1" applyProtection="1">
      <protection locked="0"/>
    </xf>
    <xf numFmtId="0" fontId="14" fillId="0" borderId="0" xfId="22" applyFont="1" applyAlignment="1" applyProtection="1">
      <alignment horizontal="center"/>
      <protection locked="0"/>
    </xf>
    <xf numFmtId="164" fontId="15" fillId="8" borderId="31" xfId="22" applyNumberFormat="1" applyFont="1" applyFill="1" applyBorder="1" applyAlignment="1" applyProtection="1">
      <alignment horizontal="center" vertical="center"/>
      <protection locked="0"/>
    </xf>
    <xf numFmtId="0" fontId="15" fillId="8" borderId="32" xfId="22" applyFont="1" applyFill="1" applyBorder="1" applyAlignment="1" applyProtection="1">
      <alignment horizontal="center" vertical="center"/>
      <protection locked="0"/>
    </xf>
    <xf numFmtId="0" fontId="15" fillId="8" borderId="32" xfId="22" applyFont="1" applyFill="1" applyBorder="1" applyAlignment="1" applyProtection="1">
      <alignment horizontal="left" vertical="center"/>
      <protection locked="0"/>
    </xf>
    <xf numFmtId="0" fontId="15" fillId="8" borderId="32" xfId="22" applyFont="1" applyFill="1" applyBorder="1" applyAlignment="1" applyProtection="1">
      <alignment vertical="center"/>
      <protection locked="0"/>
    </xf>
    <xf numFmtId="0" fontId="15" fillId="8" borderId="33" xfId="22" applyFont="1" applyFill="1" applyBorder="1" applyAlignment="1" applyProtection="1">
      <alignment vertical="center"/>
      <protection locked="0"/>
    </xf>
    <xf numFmtId="0" fontId="14" fillId="8" borderId="0" xfId="22" applyFont="1" applyFill="1" applyAlignment="1" applyProtection="1">
      <alignment vertical="center"/>
      <protection locked="0"/>
    </xf>
    <xf numFmtId="0" fontId="14" fillId="0" borderId="39" xfId="22" applyFont="1" applyBorder="1" applyAlignment="1" applyProtection="1">
      <alignment horizontal="center" vertical="center"/>
      <protection locked="0"/>
    </xf>
    <xf numFmtId="0" fontId="14" fillId="0" borderId="40" xfId="22" applyFont="1" applyBorder="1" applyAlignment="1" applyProtection="1">
      <alignment horizontal="center" vertical="center"/>
      <protection locked="0"/>
    </xf>
    <xf numFmtId="0" fontId="16" fillId="0" borderId="29" xfId="23" applyFont="1" applyBorder="1" applyAlignment="1" applyProtection="1">
      <alignment horizontal="left" vertical="center" wrapText="1" shrinkToFit="1"/>
      <protection locked="0"/>
    </xf>
    <xf numFmtId="0" fontId="14" fillId="0" borderId="40" xfId="22" applyFont="1" applyBorder="1" applyAlignment="1" applyProtection="1">
      <alignment vertical="center"/>
      <protection locked="0"/>
    </xf>
    <xf numFmtId="0" fontId="14" fillId="0" borderId="36" xfId="22" applyFont="1" applyBorder="1" applyAlignment="1" applyProtection="1">
      <alignment vertical="center"/>
      <protection locked="0"/>
    </xf>
    <xf numFmtId="0" fontId="14" fillId="0" borderId="0" xfId="22" applyFont="1" applyAlignment="1" applyProtection="1">
      <alignment vertical="center"/>
      <protection locked="0"/>
    </xf>
    <xf numFmtId="0" fontId="14" fillId="0" borderId="34" xfId="22" applyFont="1" applyBorder="1" applyAlignment="1" applyProtection="1">
      <alignment horizontal="center" vertical="center"/>
      <protection locked="0"/>
    </xf>
    <xf numFmtId="0" fontId="14" fillId="0" borderId="0" xfId="22" applyFont="1" applyAlignment="1" applyProtection="1">
      <alignment horizontal="center" vertical="center"/>
      <protection locked="0"/>
    </xf>
    <xf numFmtId="0" fontId="18" fillId="0" borderId="26" xfId="23" applyFont="1" applyBorder="1" applyAlignment="1" applyProtection="1">
      <alignment horizontal="left" vertical="center" wrapText="1" shrinkToFit="1"/>
      <protection locked="0"/>
    </xf>
    <xf numFmtId="0" fontId="14" fillId="0" borderId="41" xfId="22" applyFont="1" applyBorder="1" applyAlignment="1" applyProtection="1">
      <alignment vertical="center"/>
      <protection locked="0"/>
    </xf>
    <xf numFmtId="0" fontId="16" fillId="0" borderId="35" xfId="23" applyFont="1" applyBorder="1" applyAlignment="1" applyProtection="1">
      <alignment horizontal="left" vertical="center" wrapText="1"/>
      <protection locked="0"/>
    </xf>
    <xf numFmtId="164" fontId="17" fillId="0" borderId="37" xfId="23" applyNumberFormat="1" applyFont="1" applyBorder="1" applyAlignment="1" applyProtection="1">
      <alignment horizontal="right" vertical="center"/>
      <protection locked="0"/>
    </xf>
    <xf numFmtId="4" fontId="17" fillId="0" borderId="19" xfId="23" applyNumberFormat="1" applyFont="1" applyBorder="1" applyAlignment="1" applyProtection="1">
      <alignment horizontal="center" vertical="center"/>
      <protection locked="0"/>
    </xf>
    <xf numFmtId="2" fontId="14" fillId="0" borderId="19" xfId="22" applyNumberFormat="1" applyFont="1" applyBorder="1" applyAlignment="1" applyProtection="1">
      <alignment horizontal="center" vertical="center"/>
      <protection locked="0"/>
    </xf>
    <xf numFmtId="0" fontId="14" fillId="0" borderId="19" xfId="22" applyFont="1" applyBorder="1" applyAlignment="1" applyProtection="1">
      <alignment horizontal="center" vertical="center"/>
      <protection locked="0"/>
    </xf>
    <xf numFmtId="165" fontId="14" fillId="0" borderId="19" xfId="22" applyNumberFormat="1" applyFont="1" applyBorder="1" applyAlignment="1" applyProtection="1">
      <alignment horizontal="center" vertical="center"/>
      <protection locked="0"/>
    </xf>
    <xf numFmtId="0" fontId="16" fillId="0" borderId="19" xfId="23" applyFont="1" applyBorder="1" applyAlignment="1" applyProtection="1">
      <alignment horizontal="left" vertical="center" wrapText="1"/>
      <protection locked="0"/>
    </xf>
    <xf numFmtId="0" fontId="14" fillId="9" borderId="19" xfId="22" applyFont="1" applyFill="1" applyBorder="1" applyAlignment="1" applyProtection="1">
      <alignment horizontal="center" vertical="center"/>
      <protection locked="0"/>
    </xf>
    <xf numFmtId="49" fontId="14" fillId="0" borderId="19" xfId="22" applyNumberFormat="1" applyFont="1" applyBorder="1" applyAlignment="1" applyProtection="1">
      <alignment horizontal="center" vertical="center"/>
      <protection locked="0"/>
    </xf>
    <xf numFmtId="0" fontId="14" fillId="9" borderId="38" xfId="22" applyFont="1" applyFill="1" applyBorder="1" applyAlignment="1" applyProtection="1">
      <alignment horizontal="center" vertical="center"/>
      <protection locked="0"/>
    </xf>
    <xf numFmtId="0" fontId="15" fillId="10" borderId="31" xfId="22" applyFont="1" applyFill="1" applyBorder="1" applyAlignment="1" applyProtection="1">
      <alignment horizontal="center" vertical="center"/>
      <protection locked="0"/>
    </xf>
    <xf numFmtId="0" fontId="15" fillId="10" borderId="32" xfId="22" applyFont="1" applyFill="1" applyBorder="1" applyAlignment="1" applyProtection="1">
      <alignment horizontal="center" vertical="center"/>
      <protection locked="0"/>
    </xf>
    <xf numFmtId="0" fontId="15" fillId="10" borderId="32" xfId="22" applyFont="1" applyFill="1" applyBorder="1" applyAlignment="1" applyProtection="1">
      <alignment horizontal="left" vertical="center"/>
      <protection locked="0"/>
    </xf>
    <xf numFmtId="0" fontId="15" fillId="10" borderId="32" xfId="22" applyFont="1" applyFill="1" applyBorder="1" applyAlignment="1" applyProtection="1">
      <alignment vertical="center"/>
      <protection locked="0"/>
    </xf>
    <xf numFmtId="0" fontId="15" fillId="10" borderId="33" xfId="22" applyFont="1" applyFill="1" applyBorder="1" applyAlignment="1" applyProtection="1">
      <alignment vertical="center"/>
      <protection locked="0"/>
    </xf>
    <xf numFmtId="0" fontId="14" fillId="10" borderId="0" xfId="22" applyFont="1" applyFill="1" applyAlignment="1" applyProtection="1">
      <alignment vertical="center"/>
      <protection locked="0"/>
    </xf>
    <xf numFmtId="0" fontId="15" fillId="10" borderId="31" xfId="22" applyFont="1" applyFill="1" applyBorder="1" applyAlignment="1">
      <alignment horizontal="center" vertical="center"/>
    </xf>
    <xf numFmtId="0" fontId="15" fillId="10" borderId="32" xfId="22" applyFont="1" applyFill="1" applyBorder="1" applyAlignment="1">
      <alignment horizontal="center" vertical="center"/>
    </xf>
    <xf numFmtId="0" fontId="15" fillId="10" borderId="32" xfId="22" applyFont="1" applyFill="1" applyBorder="1" applyAlignment="1">
      <alignment horizontal="left" vertical="center"/>
    </xf>
    <xf numFmtId="0" fontId="15" fillId="10" borderId="32" xfId="22" applyFont="1" applyFill="1" applyBorder="1" applyAlignment="1">
      <alignment vertical="center"/>
    </xf>
    <xf numFmtId="0" fontId="15" fillId="10" borderId="33" xfId="22" applyFont="1" applyFill="1" applyBorder="1" applyAlignment="1">
      <alignment vertical="center"/>
    </xf>
    <xf numFmtId="0" fontId="19" fillId="11" borderId="42" xfId="22" applyFont="1" applyFill="1" applyBorder="1" applyAlignment="1">
      <alignment horizontal="center" vertical="center"/>
    </xf>
    <xf numFmtId="0" fontId="19" fillId="11" borderId="29" xfId="22" applyFont="1" applyFill="1" applyBorder="1" applyAlignment="1">
      <alignment horizontal="center" vertical="center"/>
    </xf>
    <xf numFmtId="3" fontId="20" fillId="11" borderId="46" xfId="22" applyNumberFormat="1" applyFont="1" applyFill="1" applyBorder="1" applyAlignment="1">
      <alignment horizontal="left" vertical="center"/>
    </xf>
    <xf numFmtId="0" fontId="20" fillId="11" borderId="9" xfId="22" applyFont="1" applyFill="1" applyBorder="1" applyAlignment="1">
      <alignment horizontal="right" vertical="center"/>
    </xf>
    <xf numFmtId="14" fontId="15" fillId="0" borderId="48" xfId="22" applyNumberFormat="1" applyFont="1" applyBorder="1" applyAlignment="1" applyProtection="1">
      <alignment vertical="center"/>
      <protection locked="0"/>
    </xf>
    <xf numFmtId="14" fontId="24" fillId="0" borderId="21" xfId="22" applyNumberFormat="1" applyFont="1" applyBorder="1" applyAlignment="1" applyProtection="1">
      <alignment vertical="center"/>
      <protection locked="0"/>
    </xf>
    <xf numFmtId="166" fontId="48" fillId="0" borderId="52" xfId="22" applyNumberFormat="1" applyFont="1" applyBorder="1" applyAlignment="1" applyProtection="1">
      <alignment horizontal="left" vertical="center" wrapText="1"/>
      <protection locked="0"/>
    </xf>
    <xf numFmtId="166" fontId="24" fillId="0" borderId="51" xfId="22" applyNumberFormat="1" applyFont="1" applyBorder="1" applyAlignment="1" applyProtection="1">
      <alignment horizontal="left" vertical="center"/>
      <protection locked="0"/>
    </xf>
    <xf numFmtId="0" fontId="22" fillId="0" borderId="0" xfId="22" applyFont="1" applyAlignment="1" applyProtection="1">
      <alignment horizontal="center"/>
      <protection locked="0"/>
    </xf>
    <xf numFmtId="0" fontId="15" fillId="0" borderId="44" xfId="22" applyFont="1" applyBorder="1" applyAlignment="1" applyProtection="1">
      <alignment vertical="center"/>
      <protection locked="0"/>
    </xf>
    <xf numFmtId="0" fontId="24" fillId="0" borderId="27" xfId="22" applyFont="1" applyBorder="1" applyAlignment="1" applyProtection="1">
      <alignment vertical="center"/>
      <protection locked="0"/>
    </xf>
    <xf numFmtId="166" fontId="24" fillId="0" borderId="53" xfId="22" applyNumberFormat="1" applyFont="1" applyBorder="1" applyAlignment="1" applyProtection="1">
      <alignment horizontal="left" vertical="center"/>
      <protection locked="0"/>
    </xf>
    <xf numFmtId="0" fontId="23" fillId="0" borderId="0" xfId="22" applyFont="1" applyAlignment="1" applyProtection="1">
      <alignment horizontal="center"/>
      <protection locked="0"/>
    </xf>
    <xf numFmtId="49" fontId="24" fillId="0" borderId="27" xfId="22" applyNumberFormat="1" applyFont="1" applyBorder="1" applyAlignment="1" applyProtection="1">
      <alignment vertical="center"/>
      <protection locked="0"/>
    </xf>
    <xf numFmtId="0" fontId="21" fillId="0" borderId="27" xfId="22" applyFont="1" applyBorder="1" applyAlignment="1">
      <alignment vertical="center"/>
    </xf>
    <xf numFmtId="0" fontId="21" fillId="0" borderId="56" xfId="22" applyFont="1" applyBorder="1" applyAlignment="1">
      <alignment vertical="center"/>
    </xf>
    <xf numFmtId="49" fontId="24" fillId="0" borderId="27" xfId="22" applyNumberFormat="1" applyFont="1" applyBorder="1" applyAlignment="1" applyProtection="1">
      <alignment vertical="center" wrapText="1"/>
      <protection locked="0"/>
    </xf>
    <xf numFmtId="0" fontId="24" fillId="0" borderId="57" xfId="22" applyFont="1" applyBorder="1" applyAlignment="1" applyProtection="1">
      <alignment horizontal="left" vertical="center"/>
      <protection locked="0"/>
    </xf>
    <xf numFmtId="0" fontId="24" fillId="0" borderId="58" xfId="22" applyFont="1" applyBorder="1" applyAlignment="1" applyProtection="1">
      <alignment vertical="center"/>
      <protection locked="0"/>
    </xf>
    <xf numFmtId="49" fontId="15" fillId="0" borderId="12" xfId="22" applyNumberFormat="1" applyFont="1" applyBorder="1" applyAlignment="1" applyProtection="1">
      <alignment vertical="center" wrapText="1"/>
      <protection locked="0"/>
    </xf>
    <xf numFmtId="49" fontId="15" fillId="0" borderId="27" xfId="22" applyNumberFormat="1" applyFont="1" applyBorder="1" applyAlignment="1" applyProtection="1">
      <alignment vertical="center" wrapText="1"/>
      <protection locked="0"/>
    </xf>
    <xf numFmtId="0" fontId="15" fillId="0" borderId="27" xfId="22" applyFont="1" applyBorder="1" applyAlignment="1" applyProtection="1">
      <alignment vertical="center" wrapText="1"/>
      <protection locked="0"/>
    </xf>
    <xf numFmtId="0" fontId="25" fillId="13" borderId="63" xfId="22" applyFont="1" applyFill="1" applyBorder="1" applyAlignment="1">
      <alignment vertical="center"/>
    </xf>
    <xf numFmtId="0" fontId="25" fillId="14" borderId="64" xfId="22" applyFont="1" applyFill="1" applyBorder="1" applyAlignment="1">
      <alignment vertical="center"/>
    </xf>
    <xf numFmtId="0" fontId="26" fillId="0" borderId="27" xfId="22" applyFont="1" applyBorder="1" applyAlignment="1">
      <alignment vertical="top"/>
    </xf>
    <xf numFmtId="0" fontId="26" fillId="0" borderId="56" xfId="22" applyFont="1" applyBorder="1" applyAlignment="1">
      <alignment vertical="top"/>
    </xf>
    <xf numFmtId="0" fontId="28" fillId="0" borderId="0" xfId="22" applyFont="1" applyAlignment="1" applyProtection="1">
      <alignment vertical="center" wrapText="1"/>
      <protection locked="0"/>
    </xf>
    <xf numFmtId="49" fontId="29" fillId="0" borderId="61" xfId="22" applyNumberFormat="1" applyFont="1" applyBorder="1" applyAlignment="1">
      <alignment horizontal="right" vertical="center"/>
    </xf>
    <xf numFmtId="0" fontId="29" fillId="0" borderId="63" xfId="22" applyFont="1" applyBorder="1" applyAlignment="1">
      <alignment vertical="center"/>
    </xf>
    <xf numFmtId="49" fontId="29" fillId="0" borderId="68" xfId="22" applyNumberFormat="1" applyFont="1" applyBorder="1" applyAlignment="1">
      <alignment vertical="center"/>
    </xf>
    <xf numFmtId="0" fontId="53" fillId="0" borderId="69" xfId="22" applyFont="1" applyBorder="1" applyAlignment="1">
      <alignment horizontal="right" vertical="top" wrapText="1"/>
    </xf>
    <xf numFmtId="0" fontId="29" fillId="0" borderId="59" xfId="22" applyFont="1" applyBorder="1" applyAlignment="1">
      <alignment vertical="center" wrapText="1"/>
    </xf>
    <xf numFmtId="0" fontId="29" fillId="0" borderId="59" xfId="22" applyFont="1" applyBorder="1" applyAlignment="1">
      <alignment horizontal="center" vertical="center" wrapText="1"/>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49" fontId="3" fillId="0" borderId="16" xfId="0" applyNumberFormat="1" applyFont="1" applyBorder="1" applyAlignment="1" applyProtection="1">
      <alignment horizontal="center" vertical="center" wrapText="1"/>
      <protection locked="0"/>
    </xf>
    <xf numFmtId="49" fontId="3" fillId="0" borderId="17"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49" fontId="51" fillId="0" borderId="27" xfId="22" applyNumberFormat="1" applyFont="1" applyBorder="1" applyAlignment="1" applyProtection="1">
      <alignment horizontal="left" vertical="top"/>
      <protection locked="0"/>
    </xf>
    <xf numFmtId="49" fontId="50" fillId="0" borderId="27" xfId="22" applyNumberFormat="1" applyFont="1" applyBorder="1" applyAlignment="1" applyProtection="1">
      <alignment horizontal="left" vertical="top" wrapText="1"/>
      <protection locked="0"/>
    </xf>
    <xf numFmtId="49" fontId="50" fillId="0" borderId="65" xfId="22" applyNumberFormat="1" applyFont="1" applyBorder="1" applyAlignment="1" applyProtection="1">
      <alignment horizontal="left" vertical="top" wrapText="1"/>
      <protection locked="0"/>
    </xf>
    <xf numFmtId="0" fontId="25" fillId="12" borderId="62" xfId="22" applyFont="1" applyFill="1" applyBorder="1" applyAlignment="1">
      <alignment horizontal="center" vertical="center"/>
    </xf>
    <xf numFmtId="0" fontId="25" fillId="12" borderId="61" xfId="22" applyFont="1" applyFill="1" applyBorder="1" applyAlignment="1">
      <alignment horizontal="center" vertical="center"/>
    </xf>
    <xf numFmtId="0" fontId="30" fillId="0" borderId="70" xfId="22" applyFont="1" applyBorder="1" applyAlignment="1">
      <alignment horizontal="left" vertical="top" wrapText="1"/>
    </xf>
    <xf numFmtId="0" fontId="30" fillId="0" borderId="59" xfId="22" applyFont="1" applyBorder="1" applyAlignment="1">
      <alignment horizontal="left" vertical="top" wrapText="1"/>
    </xf>
    <xf numFmtId="0" fontId="27" fillId="0" borderId="54" xfId="22" applyFont="1" applyBorder="1" applyAlignment="1">
      <alignment horizontal="left" vertical="top"/>
    </xf>
    <xf numFmtId="0" fontId="27" fillId="0" borderId="49" xfId="22" applyFont="1" applyBorder="1" applyAlignment="1">
      <alignment horizontal="left" vertical="top"/>
    </xf>
    <xf numFmtId="49" fontId="52" fillId="0" borderId="27" xfId="22" applyNumberFormat="1" applyFont="1" applyBorder="1" applyAlignment="1" applyProtection="1">
      <alignment horizontal="left" vertical="top" wrapText="1"/>
      <protection locked="0"/>
    </xf>
    <xf numFmtId="49" fontId="52" fillId="0" borderId="44" xfId="22" applyNumberFormat="1" applyFont="1" applyBorder="1" applyAlignment="1" applyProtection="1">
      <alignment horizontal="left" vertical="top" wrapText="1"/>
      <protection locked="0"/>
    </xf>
    <xf numFmtId="0" fontId="27" fillId="15" borderId="67" xfId="22" applyFont="1" applyFill="1" applyBorder="1" applyAlignment="1">
      <alignment horizontal="center" vertical="center" wrapText="1"/>
    </xf>
    <xf numFmtId="0" fontId="27" fillId="15" borderId="66" xfId="22" applyFont="1" applyFill="1" applyBorder="1" applyAlignment="1">
      <alignment horizontal="center" vertical="center" wrapText="1"/>
    </xf>
    <xf numFmtId="7" fontId="27" fillId="15" borderId="63" xfId="22" applyNumberFormat="1" applyFont="1" applyFill="1" applyBorder="1" applyAlignment="1">
      <alignment horizontal="right" vertical="center"/>
    </xf>
    <xf numFmtId="7" fontId="27" fillId="15" borderId="61" xfId="22" applyNumberFormat="1" applyFont="1" applyFill="1" applyBorder="1" applyAlignment="1">
      <alignment horizontal="right" vertical="center"/>
    </xf>
    <xf numFmtId="0" fontId="21" fillId="0" borderId="56" xfId="22" applyFont="1" applyBorder="1" applyAlignment="1">
      <alignment horizontal="left" vertical="center"/>
    </xf>
    <xf numFmtId="0" fontId="21" fillId="0" borderId="27" xfId="22" applyFont="1" applyBorder="1" applyAlignment="1">
      <alignment horizontal="left" vertical="center"/>
    </xf>
    <xf numFmtId="0" fontId="21" fillId="0" borderId="24" xfId="22" applyFont="1" applyBorder="1" applyAlignment="1">
      <alignment horizontal="left" vertical="center"/>
    </xf>
    <xf numFmtId="0" fontId="21" fillId="0" borderId="60" xfId="22" applyFont="1" applyBorder="1" applyAlignment="1">
      <alignment horizontal="left" vertical="center"/>
    </xf>
    <xf numFmtId="0" fontId="21" fillId="0" borderId="59" xfId="22" applyFont="1" applyBorder="1" applyAlignment="1">
      <alignment horizontal="left" vertical="center"/>
    </xf>
    <xf numFmtId="0" fontId="15" fillId="0" borderId="27" xfId="22" applyFont="1" applyBorder="1" applyAlignment="1" applyProtection="1">
      <alignment horizontal="left" vertical="center" wrapText="1"/>
      <protection locked="0"/>
    </xf>
    <xf numFmtId="0" fontId="15" fillId="0" borderId="12" xfId="22" applyFont="1" applyBorder="1" applyAlignment="1" applyProtection="1">
      <alignment horizontal="left" vertical="center" wrapText="1"/>
      <protection locked="0"/>
    </xf>
    <xf numFmtId="0" fontId="21" fillId="0" borderId="55" xfId="22" applyFont="1" applyBorder="1" applyAlignment="1">
      <alignment horizontal="left" vertical="center"/>
    </xf>
    <xf numFmtId="49" fontId="49" fillId="0" borderId="27" xfId="22" applyNumberFormat="1" applyFont="1" applyBorder="1" applyAlignment="1" applyProtection="1">
      <alignment horizontal="left" vertical="center"/>
      <protection locked="0"/>
    </xf>
    <xf numFmtId="49" fontId="49" fillId="0" borderId="12" xfId="22" applyNumberFormat="1" applyFont="1" applyBorder="1" applyAlignment="1" applyProtection="1">
      <alignment horizontal="left" vertical="center"/>
      <protection locked="0"/>
    </xf>
    <xf numFmtId="0" fontId="19" fillId="11" borderId="26" xfId="22" applyFont="1" applyFill="1" applyBorder="1" applyAlignment="1">
      <alignment horizontal="center" vertical="center" wrapText="1"/>
    </xf>
    <xf numFmtId="0" fontId="19" fillId="11" borderId="29" xfId="22" applyFont="1" applyFill="1" applyBorder="1" applyAlignment="1">
      <alignment horizontal="center" vertical="center" wrapText="1"/>
    </xf>
    <xf numFmtId="0" fontId="21" fillId="0" borderId="54" xfId="22" applyFont="1" applyBorder="1" applyAlignment="1">
      <alignment horizontal="left" vertical="center"/>
    </xf>
    <xf numFmtId="0" fontId="21" fillId="0" borderId="49" xfId="22" applyFont="1" applyBorder="1" applyAlignment="1">
      <alignment horizontal="left" vertical="center"/>
    </xf>
    <xf numFmtId="166" fontId="15" fillId="0" borderId="50" xfId="22" applyNumberFormat="1" applyFont="1" applyBorder="1" applyAlignment="1" applyProtection="1">
      <alignment horizontal="left" vertical="center"/>
      <protection locked="0"/>
    </xf>
    <xf numFmtId="166" fontId="15" fillId="0" borderId="49" xfId="22" applyNumberFormat="1" applyFont="1" applyBorder="1" applyAlignment="1" applyProtection="1">
      <alignment horizontal="left" vertical="center"/>
      <protection locked="0"/>
    </xf>
    <xf numFmtId="166" fontId="15" fillId="0" borderId="53" xfId="22" applyNumberFormat="1" applyFont="1" applyBorder="1" applyAlignment="1" applyProtection="1">
      <alignment horizontal="left" vertical="center"/>
      <protection locked="0"/>
    </xf>
    <xf numFmtId="0" fontId="21" fillId="0" borderId="13" xfId="22" applyFont="1" applyBorder="1" applyAlignment="1">
      <alignment horizontal="left" vertical="center"/>
    </xf>
    <xf numFmtId="0" fontId="21" fillId="0" borderId="41" xfId="22" applyFont="1" applyBorder="1" applyAlignment="1">
      <alignment horizontal="left" vertical="center"/>
    </xf>
    <xf numFmtId="0" fontId="21" fillId="0" borderId="0" xfId="22" applyFont="1" applyAlignment="1">
      <alignment horizontal="left" vertical="center"/>
    </xf>
    <xf numFmtId="49" fontId="48" fillId="0" borderId="0" xfId="22" applyNumberFormat="1" applyFont="1" applyAlignment="1" applyProtection="1">
      <alignment horizontal="left" vertical="center"/>
      <protection locked="0"/>
    </xf>
    <xf numFmtId="49" fontId="48" fillId="0" borderId="51" xfId="22" applyNumberFormat="1" applyFont="1" applyBorder="1" applyAlignment="1" applyProtection="1">
      <alignment horizontal="left" vertical="center"/>
      <protection locked="0"/>
    </xf>
    <xf numFmtId="0" fontId="21" fillId="0" borderId="50" xfId="22" applyFont="1" applyBorder="1" applyAlignment="1">
      <alignment horizontal="left" vertical="center"/>
    </xf>
    <xf numFmtId="0" fontId="19" fillId="11" borderId="13" xfId="22" applyFont="1" applyFill="1" applyBorder="1" applyAlignment="1">
      <alignment horizontal="center" vertical="center" wrapText="1"/>
    </xf>
    <xf numFmtId="0" fontId="19" fillId="11" borderId="44" xfId="22" applyFont="1" applyFill="1" applyBorder="1" applyAlignment="1">
      <alignment horizontal="center" vertical="center" wrapText="1"/>
    </xf>
    <xf numFmtId="49" fontId="20" fillId="11" borderId="47" xfId="22" applyNumberFormat="1" applyFont="1" applyFill="1" applyBorder="1" applyAlignment="1">
      <alignment horizontal="left" vertical="center"/>
    </xf>
    <xf numFmtId="0" fontId="20" fillId="11" borderId="9" xfId="22" applyFont="1" applyFill="1" applyBorder="1" applyAlignment="1">
      <alignment horizontal="left" vertical="center"/>
    </xf>
    <xf numFmtId="0" fontId="19" fillId="11" borderId="45" xfId="22" applyFont="1" applyFill="1" applyBorder="1" applyAlignment="1">
      <alignment horizontal="center" vertical="center" wrapText="1"/>
    </xf>
    <xf numFmtId="0" fontId="19" fillId="11" borderId="43" xfId="22" applyFont="1" applyFill="1" applyBorder="1" applyAlignment="1">
      <alignment horizontal="center" vertical="center" wrapText="1"/>
    </xf>
    <xf numFmtId="0" fontId="19" fillId="11" borderId="26" xfId="22" applyFont="1" applyFill="1" applyBorder="1" applyAlignment="1">
      <alignment horizontal="center" vertical="center"/>
    </xf>
    <xf numFmtId="0" fontId="19" fillId="11" borderId="29" xfId="22" applyFont="1" applyFill="1" applyBorder="1" applyAlignment="1">
      <alignment horizontal="center" vertical="center"/>
    </xf>
  </cellXfs>
  <cellStyles count="24">
    <cellStyle name="Hypertextový odkaz" xfId="4" builtinId="8" customBuiltin="1"/>
    <cellStyle name="Hypertextový odkaz 2" xfId="6" xr:uid="{C57EBD9F-6762-4080-BF91-B0BD5A21A3A9}"/>
    <cellStyle name="Hypertextový odkaz 2 2" xfId="11" xr:uid="{4C773975-3292-45A9-B58E-267D5361C65B}"/>
    <cellStyle name="Hypertextový odkaz 3" xfId="9" xr:uid="{DDC57F66-7981-4030-9426-84561BD49C82}"/>
    <cellStyle name="Hypertextový odkaz 4" xfId="7" xr:uid="{E04CE9CB-C70D-477D-90F7-1009BC9AB7C3}"/>
    <cellStyle name="Hypertextový odkaz 4 2" xfId="13" xr:uid="{68533124-93C7-4AD8-93C2-9CE64615EA91}"/>
    <cellStyle name="Měna" xfId="21" builtinId="4"/>
    <cellStyle name="měny 2" xfId="5" xr:uid="{BC0BBCA2-A7B3-4F06-91C1-992E87013492}"/>
    <cellStyle name="měny 2 2" xfId="10" xr:uid="{07DEB0F7-EF83-41A3-B2B0-2971EA7F0B63}"/>
    <cellStyle name="měny 2 2 2" xfId="14" xr:uid="{84858309-AA95-48D2-BE8A-3C1CC3A6DEDC}"/>
    <cellStyle name="měny 2 2 2 2" xfId="19" xr:uid="{8E2006EE-BCC8-4DF2-9C6D-52F14EC174CC}"/>
    <cellStyle name="měny 2 2 3" xfId="17" xr:uid="{1829C687-E2CD-4C3D-BB14-E1258C52722E}"/>
    <cellStyle name="měny 2 3" xfId="12" xr:uid="{639FCEF5-1AC2-4229-8F4B-00D2C07805AA}"/>
    <cellStyle name="měny 2 3 2" xfId="18" xr:uid="{A072477F-7AB8-40FB-AF16-8A97F9C5DEC8}"/>
    <cellStyle name="měny 2 4" xfId="16" xr:uid="{8CE5B4FD-AB7E-48E4-968F-77366FB45355}"/>
    <cellStyle name="Normální" xfId="0" builtinId="0"/>
    <cellStyle name="normální 2" xfId="3" xr:uid="{9A547B73-8744-46C1-A38F-7B1B4E2DF042}"/>
    <cellStyle name="normální 2 2" xfId="15" xr:uid="{F848B240-9883-4E74-822D-3B8CC49B3A91}"/>
    <cellStyle name="Normální 2 2 2" xfId="22" xr:uid="{284D2F8A-0617-4A85-9966-899FCD909A94}"/>
    <cellStyle name="normální 3" xfId="8" xr:uid="{BEF5DC88-4ABE-48EC-91DB-AD2080896EF7}"/>
    <cellStyle name="Normální 3 2" xfId="20" xr:uid="{723A6508-D701-4F19-A750-F6C089E57374}"/>
    <cellStyle name="Normální 3 3" xfId="23" xr:uid="{A73DC8A7-8EAC-461A-A7A6-23ADDD78B429}"/>
    <cellStyle name="Normální 4" xfId="2" xr:uid="{DE91C7C6-DD0D-4FED-86AF-466506E30491}"/>
    <cellStyle name="normální_celek" xfId="1" xr:uid="{00000000-0005-0000-0000-000001000000}"/>
  </cellStyles>
  <dxfs count="4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a:extLst>
            <a:ext uri="{FF2B5EF4-FFF2-40B4-BE49-F238E27FC236}">
              <a16:creationId xmlns:a16="http://schemas.microsoft.com/office/drawing/2014/main" id="{5AB1776E-F7E4-4EC9-9234-269094A4ADF9}"/>
            </a:ext>
          </a:extLst>
        </xdr:cNvPr>
        <xdr:cNvSpPr txBox="1"/>
      </xdr:nvSpPr>
      <xdr:spPr>
        <a:xfrm>
          <a:off x="4910418" y="402291"/>
          <a:ext cx="575422" cy="8628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3" name="TextovéPole 2">
          <a:extLst>
            <a:ext uri="{FF2B5EF4-FFF2-40B4-BE49-F238E27FC236}">
              <a16:creationId xmlns:a16="http://schemas.microsoft.com/office/drawing/2014/main" id="{D8AFB6E2-E518-45C5-862F-E5CA0CC568B8}"/>
            </a:ext>
          </a:extLst>
        </xdr:cNvPr>
        <xdr:cNvSpPr txBox="1"/>
      </xdr:nvSpPr>
      <xdr:spPr>
        <a:xfrm>
          <a:off x="6129616" y="379880"/>
          <a:ext cx="1181662" cy="10201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a:extLst>
            <a:ext uri="{FF2B5EF4-FFF2-40B4-BE49-F238E27FC236}">
              <a16:creationId xmlns:a16="http://schemas.microsoft.com/office/drawing/2014/main" id="{B5F21A34-8F71-4291-B0EE-CD5D054E6B97}"/>
            </a:ext>
          </a:extLst>
        </xdr:cNvPr>
        <xdr:cNvSpPr txBox="1"/>
      </xdr:nvSpPr>
      <xdr:spPr>
        <a:xfrm>
          <a:off x="5520017" y="402291"/>
          <a:ext cx="578225" cy="84605"/>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zejdl\Desktop\SO9999898-oceneny.xlsm" TargetMode="External"/><Relationship Id="rId1" Type="http://schemas.openxmlformats.org/officeDocument/2006/relationships/externalLinkPath" Target="file:///C:\Users\zejdl\Desktop\SO9999898-oceneny.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ategorie monitoringu"/>
      <sheetName val="hide"/>
    </sheetNames>
    <sheetDataSet>
      <sheetData sheetId="0" refreshError="1">
        <row r="1">
          <cell r="A1" t="str">
            <v>D.1.1</v>
          </cell>
          <cell r="B1" t="str">
            <v xml:space="preserve"> Zabezpečovací zařízení</v>
          </cell>
        </row>
        <row r="2">
          <cell r="A2" t="str">
            <v>D.1.2</v>
          </cell>
          <cell r="B2" t="str">
            <v xml:space="preserve"> Sdělovací zařízení</v>
          </cell>
        </row>
        <row r="3">
          <cell r="A3" t="str">
            <v>D.1.3</v>
          </cell>
          <cell r="B3" t="str">
            <v xml:space="preserve"> Silnoproudá technologie včetně DŘT</v>
          </cell>
        </row>
        <row r="4">
          <cell r="A4" t="str">
            <v>D.1.4</v>
          </cell>
          <cell r="B4" t="str">
            <v xml:space="preserve"> Ostatní technologická zařízení</v>
          </cell>
        </row>
        <row r="5">
          <cell r="A5" t="str">
            <v>D.2.1.1.0</v>
          </cell>
          <cell r="B5" t="str">
            <v xml:space="preserve"> Kolejový svršek</v>
          </cell>
        </row>
        <row r="6">
          <cell r="A6" t="str">
            <v>D.2.1.1.1</v>
          </cell>
          <cell r="B6" t="str">
            <v xml:space="preserve"> Kolejový spodek </v>
          </cell>
        </row>
        <row r="7">
          <cell r="A7" t="str">
            <v>D.2.1.2</v>
          </cell>
          <cell r="B7" t="str">
            <v xml:space="preserve"> Nástupiště</v>
          </cell>
        </row>
        <row r="8">
          <cell r="A8" t="str">
            <v>D.2.1.3</v>
          </cell>
          <cell r="B8" t="str">
            <v xml:space="preserve"> Přejezdy a přechody</v>
          </cell>
        </row>
        <row r="9">
          <cell r="A9" t="str">
            <v>D.2.1.4</v>
          </cell>
          <cell r="B9" t="str">
            <v xml:space="preserve"> Mosty, propustky, zdi</v>
          </cell>
        </row>
        <row r="10">
          <cell r="A10" t="str">
            <v>D.2.1.5</v>
          </cell>
          <cell r="B10" t="str">
            <v xml:space="preserve"> Ostatní inženýrské objekty</v>
          </cell>
        </row>
        <row r="11">
          <cell r="A11" t="str">
            <v>D.2.1.6</v>
          </cell>
          <cell r="B11" t="str">
            <v xml:space="preserve"> Potrubní vedení</v>
          </cell>
        </row>
        <row r="12">
          <cell r="A12" t="str">
            <v>D.2.1.7</v>
          </cell>
          <cell r="B12" t="str">
            <v xml:space="preserve"> Tunely</v>
          </cell>
        </row>
        <row r="13">
          <cell r="A13" t="str">
            <v>D.2.1.8</v>
          </cell>
          <cell r="B13" t="str">
            <v xml:space="preserve"> Pozemní komunikace</v>
          </cell>
        </row>
        <row r="14">
          <cell r="A14" t="str">
            <v>D.2.1.9</v>
          </cell>
          <cell r="B14" t="str">
            <v xml:space="preserve"> Kabelovody, kolektory</v>
          </cell>
        </row>
        <row r="15">
          <cell r="A15" t="str">
            <v>D.2.1.10</v>
          </cell>
          <cell r="B15" t="str">
            <v xml:space="preserve"> Protihlukové objekty</v>
          </cell>
        </row>
        <row r="16">
          <cell r="A16" t="str">
            <v>D.2.2.1</v>
          </cell>
          <cell r="B16" t="str">
            <v xml:space="preserve"> Pozemní stavební objekty budov</v>
          </cell>
        </row>
        <row r="17">
          <cell r="A17" t="str">
            <v>D.2.2.2</v>
          </cell>
          <cell r="B17" t="str">
            <v xml:space="preserve"> Zastřešení nástupišť, přístřešky na nástupištích</v>
          </cell>
        </row>
        <row r="18">
          <cell r="A18" t="str">
            <v>D.2.2.3</v>
          </cell>
          <cell r="B18" t="str">
            <v xml:space="preserve"> Individuální protihluková opatření</v>
          </cell>
        </row>
        <row r="19">
          <cell r="A19" t="str">
            <v>D.2.2.4</v>
          </cell>
          <cell r="B19" t="str">
            <v xml:space="preserve"> Orientační systém</v>
          </cell>
        </row>
        <row r="20">
          <cell r="A20" t="str">
            <v>D.2.2.5</v>
          </cell>
          <cell r="B20" t="str">
            <v xml:space="preserve"> Demolice</v>
          </cell>
        </row>
        <row r="21">
          <cell r="A21" t="str">
            <v>D.2.2.6</v>
          </cell>
          <cell r="B21" t="str">
            <v xml:space="preserve"> Drobná architektura a oplocení</v>
          </cell>
        </row>
        <row r="22">
          <cell r="A22" t="str">
            <v>D.2.3.1</v>
          </cell>
          <cell r="B22" t="str">
            <v xml:space="preserve"> Trakční vedení</v>
          </cell>
        </row>
        <row r="23">
          <cell r="A23" t="str">
            <v>D.2.3.2</v>
          </cell>
          <cell r="B23" t="str">
            <v xml:space="preserve"> Napájecí stanice - stavební část</v>
          </cell>
        </row>
        <row r="24">
          <cell r="A24" t="str">
            <v>D.2.3.3</v>
          </cell>
          <cell r="B24" t="str">
            <v xml:space="preserve"> Spínací stanice - stavební část</v>
          </cell>
        </row>
        <row r="25">
          <cell r="A25" t="str">
            <v>D.2.3.4</v>
          </cell>
          <cell r="B25" t="str">
            <v xml:space="preserve"> Ohřev výhybek (elektrický, plynový)</v>
          </cell>
        </row>
        <row r="26">
          <cell r="A26" t="str">
            <v>D.2.3.5</v>
          </cell>
          <cell r="B26" t="str">
            <v xml:space="preserve"> Elektrické předtápěcí zařízení</v>
          </cell>
        </row>
        <row r="27">
          <cell r="A27" t="str">
            <v>D.2.3.6</v>
          </cell>
          <cell r="B27" t="str">
            <v xml:space="preserve"> Rozvody VN, NN, osvětlení a dálkové ovládání odpojovačů</v>
          </cell>
        </row>
        <row r="28">
          <cell r="A28" t="str">
            <v>D.2.3.7</v>
          </cell>
          <cell r="B28" t="str">
            <v xml:space="preserve"> Ukolejnění kovových konstrukcí</v>
          </cell>
        </row>
        <row r="29">
          <cell r="A29" t="str">
            <v>D.2.3.8</v>
          </cell>
          <cell r="B29" t="str">
            <v xml:space="preserve"> Vnější uzemnění</v>
          </cell>
        </row>
        <row r="30">
          <cell r="A30" t="str">
            <v>D.2.3.9</v>
          </cell>
          <cell r="B30" t="str">
            <v xml:space="preserve"> Ostatní kabelizace</v>
          </cell>
        </row>
        <row r="31">
          <cell r="A31" t="str">
            <v>D.2.4.1</v>
          </cell>
          <cell r="B31" t="str">
            <v xml:space="preserve"> Příprava území a kácení</v>
          </cell>
        </row>
        <row r="32">
          <cell r="A32" t="str">
            <v>D.2.4.2</v>
          </cell>
          <cell r="B32" t="str">
            <v xml:space="preserve"> Náhradní výsadba</v>
          </cell>
        </row>
        <row r="33">
          <cell r="A33" t="str">
            <v>D.2.4.3</v>
          </cell>
          <cell r="B33" t="str">
            <v xml:space="preserve"> Zabezpečení veřejných zájmů</v>
          </cell>
        </row>
        <row r="34">
          <cell r="A34" t="str">
            <v>D.9.8</v>
          </cell>
          <cell r="B34" t="str">
            <v xml:space="preserve">SO 98-98 – Všeobecný objekt </v>
          </cell>
        </row>
        <row r="35">
          <cell r="A35" t="str">
            <v>D.9.9</v>
          </cell>
          <cell r="B35" t="str">
            <v>SO 90-90 – Odpady</v>
          </cell>
        </row>
      </sheetData>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31"/>
  <sheetViews>
    <sheetView zoomScaleNormal="100" workbookViewId="0">
      <selection activeCell="A2" sqref="A2:C2"/>
    </sheetView>
  </sheetViews>
  <sheetFormatPr defaultRowHeight="12.75" x14ac:dyDescent="0.2"/>
  <cols>
    <col min="1" max="1" width="10.125" style="34" customWidth="1"/>
    <col min="2" max="2" width="10.875" style="34" customWidth="1"/>
    <col min="3" max="3" width="76.625" style="34" customWidth="1"/>
    <col min="4" max="4" width="15.375" style="34" customWidth="1"/>
    <col min="5" max="5" width="24.25" style="35" customWidth="1"/>
    <col min="6" max="6" width="29" style="34" customWidth="1"/>
    <col min="7" max="256" width="9" style="41"/>
    <col min="257" max="257" width="10.125" style="41" customWidth="1"/>
    <col min="258" max="258" width="10.875" style="41" customWidth="1"/>
    <col min="259" max="259" width="76.625" style="41" customWidth="1"/>
    <col min="260" max="260" width="15.375" style="41" customWidth="1"/>
    <col min="261" max="261" width="24.25" style="41" customWidth="1"/>
    <col min="262" max="262" width="29" style="41" customWidth="1"/>
    <col min="263" max="512" width="9" style="41"/>
    <col min="513" max="513" width="10.125" style="41" customWidth="1"/>
    <col min="514" max="514" width="10.875" style="41" customWidth="1"/>
    <col min="515" max="515" width="76.625" style="41" customWidth="1"/>
    <col min="516" max="516" width="15.375" style="41" customWidth="1"/>
    <col min="517" max="517" width="24.25" style="41" customWidth="1"/>
    <col min="518" max="518" width="29" style="41" customWidth="1"/>
    <col min="519" max="768" width="9" style="41"/>
    <col min="769" max="769" width="10.125" style="41" customWidth="1"/>
    <col min="770" max="770" width="10.875" style="41" customWidth="1"/>
    <col min="771" max="771" width="76.625" style="41" customWidth="1"/>
    <col min="772" max="772" width="15.375" style="41" customWidth="1"/>
    <col min="773" max="773" width="24.25" style="41" customWidth="1"/>
    <col min="774" max="774" width="29" style="41" customWidth="1"/>
    <col min="775" max="1024" width="9" style="41"/>
    <col min="1025" max="1025" width="10.125" style="41" customWidth="1"/>
    <col min="1026" max="1026" width="10.875" style="41" customWidth="1"/>
    <col min="1027" max="1027" width="76.625" style="41" customWidth="1"/>
    <col min="1028" max="1028" width="15.375" style="41" customWidth="1"/>
    <col min="1029" max="1029" width="24.25" style="41" customWidth="1"/>
    <col min="1030" max="1030" width="29" style="41" customWidth="1"/>
    <col min="1031" max="1280" width="9" style="41"/>
    <col min="1281" max="1281" width="10.125" style="41" customWidth="1"/>
    <col min="1282" max="1282" width="10.875" style="41" customWidth="1"/>
    <col min="1283" max="1283" width="76.625" style="41" customWidth="1"/>
    <col min="1284" max="1284" width="15.375" style="41" customWidth="1"/>
    <col min="1285" max="1285" width="24.25" style="41" customWidth="1"/>
    <col min="1286" max="1286" width="29" style="41" customWidth="1"/>
    <col min="1287" max="1536" width="9" style="41"/>
    <col min="1537" max="1537" width="10.125" style="41" customWidth="1"/>
    <col min="1538" max="1538" width="10.875" style="41" customWidth="1"/>
    <col min="1539" max="1539" width="76.625" style="41" customWidth="1"/>
    <col min="1540" max="1540" width="15.375" style="41" customWidth="1"/>
    <col min="1541" max="1541" width="24.25" style="41" customWidth="1"/>
    <col min="1542" max="1542" width="29" style="41" customWidth="1"/>
    <col min="1543" max="1792" width="9" style="41"/>
    <col min="1793" max="1793" width="10.125" style="41" customWidth="1"/>
    <col min="1794" max="1794" width="10.875" style="41" customWidth="1"/>
    <col min="1795" max="1795" width="76.625" style="41" customWidth="1"/>
    <col min="1796" max="1796" width="15.375" style="41" customWidth="1"/>
    <col min="1797" max="1797" width="24.25" style="41" customWidth="1"/>
    <col min="1798" max="1798" width="29" style="41" customWidth="1"/>
    <col min="1799" max="2048" width="9" style="41"/>
    <col min="2049" max="2049" width="10.125" style="41" customWidth="1"/>
    <col min="2050" max="2050" width="10.875" style="41" customWidth="1"/>
    <col min="2051" max="2051" width="76.625" style="41" customWidth="1"/>
    <col min="2052" max="2052" width="15.375" style="41" customWidth="1"/>
    <col min="2053" max="2053" width="24.25" style="41" customWidth="1"/>
    <col min="2054" max="2054" width="29" style="41" customWidth="1"/>
    <col min="2055" max="2304" width="9" style="41"/>
    <col min="2305" max="2305" width="10.125" style="41" customWidth="1"/>
    <col min="2306" max="2306" width="10.875" style="41" customWidth="1"/>
    <col min="2307" max="2307" width="76.625" style="41" customWidth="1"/>
    <col min="2308" max="2308" width="15.375" style="41" customWidth="1"/>
    <col min="2309" max="2309" width="24.25" style="41" customWidth="1"/>
    <col min="2310" max="2310" width="29" style="41" customWidth="1"/>
    <col min="2311" max="2560" width="9" style="41"/>
    <col min="2561" max="2561" width="10.125" style="41" customWidth="1"/>
    <col min="2562" max="2562" width="10.875" style="41" customWidth="1"/>
    <col min="2563" max="2563" width="76.625" style="41" customWidth="1"/>
    <col min="2564" max="2564" width="15.375" style="41" customWidth="1"/>
    <col min="2565" max="2565" width="24.25" style="41" customWidth="1"/>
    <col min="2566" max="2566" width="29" style="41" customWidth="1"/>
    <col min="2567" max="2816" width="9" style="41"/>
    <col min="2817" max="2817" width="10.125" style="41" customWidth="1"/>
    <col min="2818" max="2818" width="10.875" style="41" customWidth="1"/>
    <col min="2819" max="2819" width="76.625" style="41" customWidth="1"/>
    <col min="2820" max="2820" width="15.375" style="41" customWidth="1"/>
    <col min="2821" max="2821" width="24.25" style="41" customWidth="1"/>
    <col min="2822" max="2822" width="29" style="41" customWidth="1"/>
    <col min="2823" max="3072" width="9" style="41"/>
    <col min="3073" max="3073" width="10.125" style="41" customWidth="1"/>
    <col min="3074" max="3074" width="10.875" style="41" customWidth="1"/>
    <col min="3075" max="3075" width="76.625" style="41" customWidth="1"/>
    <col min="3076" max="3076" width="15.375" style="41" customWidth="1"/>
    <col min="3077" max="3077" width="24.25" style="41" customWidth="1"/>
    <col min="3078" max="3078" width="29" style="41" customWidth="1"/>
    <col min="3079" max="3328" width="9" style="41"/>
    <col min="3329" max="3329" width="10.125" style="41" customWidth="1"/>
    <col min="3330" max="3330" width="10.875" style="41" customWidth="1"/>
    <col min="3331" max="3331" width="76.625" style="41" customWidth="1"/>
    <col min="3332" max="3332" width="15.375" style="41" customWidth="1"/>
    <col min="3333" max="3333" width="24.25" style="41" customWidth="1"/>
    <col min="3334" max="3334" width="29" style="41" customWidth="1"/>
    <col min="3335" max="3584" width="9" style="41"/>
    <col min="3585" max="3585" width="10.125" style="41" customWidth="1"/>
    <col min="3586" max="3586" width="10.875" style="41" customWidth="1"/>
    <col min="3587" max="3587" width="76.625" style="41" customWidth="1"/>
    <col min="3588" max="3588" width="15.375" style="41" customWidth="1"/>
    <col min="3589" max="3589" width="24.25" style="41" customWidth="1"/>
    <col min="3590" max="3590" width="29" style="41" customWidth="1"/>
    <col min="3591" max="3840" width="9" style="41"/>
    <col min="3841" max="3841" width="10.125" style="41" customWidth="1"/>
    <col min="3842" max="3842" width="10.875" style="41" customWidth="1"/>
    <col min="3843" max="3843" width="76.625" style="41" customWidth="1"/>
    <col min="3844" max="3844" width="15.375" style="41" customWidth="1"/>
    <col min="3845" max="3845" width="24.25" style="41" customWidth="1"/>
    <col min="3846" max="3846" width="29" style="41" customWidth="1"/>
    <col min="3847" max="4096" width="9" style="41"/>
    <col min="4097" max="4097" width="10.125" style="41" customWidth="1"/>
    <col min="4098" max="4098" width="10.875" style="41" customWidth="1"/>
    <col min="4099" max="4099" width="76.625" style="41" customWidth="1"/>
    <col min="4100" max="4100" width="15.375" style="41" customWidth="1"/>
    <col min="4101" max="4101" width="24.25" style="41" customWidth="1"/>
    <col min="4102" max="4102" width="29" style="41" customWidth="1"/>
    <col min="4103" max="4352" width="9" style="41"/>
    <col min="4353" max="4353" width="10.125" style="41" customWidth="1"/>
    <col min="4354" max="4354" width="10.875" style="41" customWidth="1"/>
    <col min="4355" max="4355" width="76.625" style="41" customWidth="1"/>
    <col min="4356" max="4356" width="15.375" style="41" customWidth="1"/>
    <col min="4357" max="4357" width="24.25" style="41" customWidth="1"/>
    <col min="4358" max="4358" width="29" style="41" customWidth="1"/>
    <col min="4359" max="4608" width="9" style="41"/>
    <col min="4609" max="4609" width="10.125" style="41" customWidth="1"/>
    <col min="4610" max="4610" width="10.875" style="41" customWidth="1"/>
    <col min="4611" max="4611" width="76.625" style="41" customWidth="1"/>
    <col min="4612" max="4612" width="15.375" style="41" customWidth="1"/>
    <col min="4613" max="4613" width="24.25" style="41" customWidth="1"/>
    <col min="4614" max="4614" width="29" style="41" customWidth="1"/>
    <col min="4615" max="4864" width="9" style="41"/>
    <col min="4865" max="4865" width="10.125" style="41" customWidth="1"/>
    <col min="4866" max="4866" width="10.875" style="41" customWidth="1"/>
    <col min="4867" max="4867" width="76.625" style="41" customWidth="1"/>
    <col min="4868" max="4868" width="15.375" style="41" customWidth="1"/>
    <col min="4869" max="4869" width="24.25" style="41" customWidth="1"/>
    <col min="4870" max="4870" width="29" style="41" customWidth="1"/>
    <col min="4871" max="5120" width="9" style="41"/>
    <col min="5121" max="5121" width="10.125" style="41" customWidth="1"/>
    <col min="5122" max="5122" width="10.875" style="41" customWidth="1"/>
    <col min="5123" max="5123" width="76.625" style="41" customWidth="1"/>
    <col min="5124" max="5124" width="15.375" style="41" customWidth="1"/>
    <col min="5125" max="5125" width="24.25" style="41" customWidth="1"/>
    <col min="5126" max="5126" width="29" style="41" customWidth="1"/>
    <col min="5127" max="5376" width="9" style="41"/>
    <col min="5377" max="5377" width="10.125" style="41" customWidth="1"/>
    <col min="5378" max="5378" width="10.875" style="41" customWidth="1"/>
    <col min="5379" max="5379" width="76.625" style="41" customWidth="1"/>
    <col min="5380" max="5380" width="15.375" style="41" customWidth="1"/>
    <col min="5381" max="5381" width="24.25" style="41" customWidth="1"/>
    <col min="5382" max="5382" width="29" style="41" customWidth="1"/>
    <col min="5383" max="5632" width="9" style="41"/>
    <col min="5633" max="5633" width="10.125" style="41" customWidth="1"/>
    <col min="5634" max="5634" width="10.875" style="41" customWidth="1"/>
    <col min="5635" max="5635" width="76.625" style="41" customWidth="1"/>
    <col min="5636" max="5636" width="15.375" style="41" customWidth="1"/>
    <col min="5637" max="5637" width="24.25" style="41" customWidth="1"/>
    <col min="5638" max="5638" width="29" style="41" customWidth="1"/>
    <col min="5639" max="5888" width="9" style="41"/>
    <col min="5889" max="5889" width="10.125" style="41" customWidth="1"/>
    <col min="5890" max="5890" width="10.875" style="41" customWidth="1"/>
    <col min="5891" max="5891" width="76.625" style="41" customWidth="1"/>
    <col min="5892" max="5892" width="15.375" style="41" customWidth="1"/>
    <col min="5893" max="5893" width="24.25" style="41" customWidth="1"/>
    <col min="5894" max="5894" width="29" style="41" customWidth="1"/>
    <col min="5895" max="6144" width="9" style="41"/>
    <col min="6145" max="6145" width="10.125" style="41" customWidth="1"/>
    <col min="6146" max="6146" width="10.875" style="41" customWidth="1"/>
    <col min="6147" max="6147" width="76.625" style="41" customWidth="1"/>
    <col min="6148" max="6148" width="15.375" style="41" customWidth="1"/>
    <col min="6149" max="6149" width="24.25" style="41" customWidth="1"/>
    <col min="6150" max="6150" width="29" style="41" customWidth="1"/>
    <col min="6151" max="6400" width="9" style="41"/>
    <col min="6401" max="6401" width="10.125" style="41" customWidth="1"/>
    <col min="6402" max="6402" width="10.875" style="41" customWidth="1"/>
    <col min="6403" max="6403" width="76.625" style="41" customWidth="1"/>
    <col min="6404" max="6404" width="15.375" style="41" customWidth="1"/>
    <col min="6405" max="6405" width="24.25" style="41" customWidth="1"/>
    <col min="6406" max="6406" width="29" style="41" customWidth="1"/>
    <col min="6407" max="6656" width="9" style="41"/>
    <col min="6657" max="6657" width="10.125" style="41" customWidth="1"/>
    <col min="6658" max="6658" width="10.875" style="41" customWidth="1"/>
    <col min="6659" max="6659" width="76.625" style="41" customWidth="1"/>
    <col min="6660" max="6660" width="15.375" style="41" customWidth="1"/>
    <col min="6661" max="6661" width="24.25" style="41" customWidth="1"/>
    <col min="6662" max="6662" width="29" style="41" customWidth="1"/>
    <col min="6663" max="6912" width="9" style="41"/>
    <col min="6913" max="6913" width="10.125" style="41" customWidth="1"/>
    <col min="6914" max="6914" width="10.875" style="41" customWidth="1"/>
    <col min="6915" max="6915" width="76.625" style="41" customWidth="1"/>
    <col min="6916" max="6916" width="15.375" style="41" customWidth="1"/>
    <col min="6917" max="6917" width="24.25" style="41" customWidth="1"/>
    <col min="6918" max="6918" width="29" style="41" customWidth="1"/>
    <col min="6919" max="7168" width="9" style="41"/>
    <col min="7169" max="7169" width="10.125" style="41" customWidth="1"/>
    <col min="7170" max="7170" width="10.875" style="41" customWidth="1"/>
    <col min="7171" max="7171" width="76.625" style="41" customWidth="1"/>
    <col min="7172" max="7172" width="15.375" style="41" customWidth="1"/>
    <col min="7173" max="7173" width="24.25" style="41" customWidth="1"/>
    <col min="7174" max="7174" width="29" style="41" customWidth="1"/>
    <col min="7175" max="7424" width="9" style="41"/>
    <col min="7425" max="7425" width="10.125" style="41" customWidth="1"/>
    <col min="7426" max="7426" width="10.875" style="41" customWidth="1"/>
    <col min="7427" max="7427" width="76.625" style="41" customWidth="1"/>
    <col min="7428" max="7428" width="15.375" style="41" customWidth="1"/>
    <col min="7429" max="7429" width="24.25" style="41" customWidth="1"/>
    <col min="7430" max="7430" width="29" style="41" customWidth="1"/>
    <col min="7431" max="7680" width="9" style="41"/>
    <col min="7681" max="7681" width="10.125" style="41" customWidth="1"/>
    <col min="7682" max="7682" width="10.875" style="41" customWidth="1"/>
    <col min="7683" max="7683" width="76.625" style="41" customWidth="1"/>
    <col min="7684" max="7684" width="15.375" style="41" customWidth="1"/>
    <col min="7685" max="7685" width="24.25" style="41" customWidth="1"/>
    <col min="7686" max="7686" width="29" style="41" customWidth="1"/>
    <col min="7687" max="7936" width="9" style="41"/>
    <col min="7937" max="7937" width="10.125" style="41" customWidth="1"/>
    <col min="7938" max="7938" width="10.875" style="41" customWidth="1"/>
    <col min="7939" max="7939" width="76.625" style="41" customWidth="1"/>
    <col min="7940" max="7940" width="15.375" style="41" customWidth="1"/>
    <col min="7941" max="7941" width="24.25" style="41" customWidth="1"/>
    <col min="7942" max="7942" width="29" style="41" customWidth="1"/>
    <col min="7943" max="8192" width="9" style="41"/>
    <col min="8193" max="8193" width="10.125" style="41" customWidth="1"/>
    <col min="8194" max="8194" width="10.875" style="41" customWidth="1"/>
    <col min="8195" max="8195" width="76.625" style="41" customWidth="1"/>
    <col min="8196" max="8196" width="15.375" style="41" customWidth="1"/>
    <col min="8197" max="8197" width="24.25" style="41" customWidth="1"/>
    <col min="8198" max="8198" width="29" style="41" customWidth="1"/>
    <col min="8199" max="8448" width="9" style="41"/>
    <col min="8449" max="8449" width="10.125" style="41" customWidth="1"/>
    <col min="8450" max="8450" width="10.875" style="41" customWidth="1"/>
    <col min="8451" max="8451" width="76.625" style="41" customWidth="1"/>
    <col min="8452" max="8452" width="15.375" style="41" customWidth="1"/>
    <col min="8453" max="8453" width="24.25" style="41" customWidth="1"/>
    <col min="8454" max="8454" width="29" style="41" customWidth="1"/>
    <col min="8455" max="8704" width="9" style="41"/>
    <col min="8705" max="8705" width="10.125" style="41" customWidth="1"/>
    <col min="8706" max="8706" width="10.875" style="41" customWidth="1"/>
    <col min="8707" max="8707" width="76.625" style="41" customWidth="1"/>
    <col min="8708" max="8708" width="15.375" style="41" customWidth="1"/>
    <col min="8709" max="8709" width="24.25" style="41" customWidth="1"/>
    <col min="8710" max="8710" width="29" style="41" customWidth="1"/>
    <col min="8711" max="8960" width="9" style="41"/>
    <col min="8961" max="8961" width="10.125" style="41" customWidth="1"/>
    <col min="8962" max="8962" width="10.875" style="41" customWidth="1"/>
    <col min="8963" max="8963" width="76.625" style="41" customWidth="1"/>
    <col min="8964" max="8964" width="15.375" style="41" customWidth="1"/>
    <col min="8965" max="8965" width="24.25" style="41" customWidth="1"/>
    <col min="8966" max="8966" width="29" style="41" customWidth="1"/>
    <col min="8967" max="9216" width="9" style="41"/>
    <col min="9217" max="9217" width="10.125" style="41" customWidth="1"/>
    <col min="9218" max="9218" width="10.875" style="41" customWidth="1"/>
    <col min="9219" max="9219" width="76.625" style="41" customWidth="1"/>
    <col min="9220" max="9220" width="15.375" style="41" customWidth="1"/>
    <col min="9221" max="9221" width="24.25" style="41" customWidth="1"/>
    <col min="9222" max="9222" width="29" style="41" customWidth="1"/>
    <col min="9223" max="9472" width="9" style="41"/>
    <col min="9473" max="9473" width="10.125" style="41" customWidth="1"/>
    <col min="9474" max="9474" width="10.875" style="41" customWidth="1"/>
    <col min="9475" max="9475" width="76.625" style="41" customWidth="1"/>
    <col min="9476" max="9476" width="15.375" style="41" customWidth="1"/>
    <col min="9477" max="9477" width="24.25" style="41" customWidth="1"/>
    <col min="9478" max="9478" width="29" style="41" customWidth="1"/>
    <col min="9479" max="9728" width="9" style="41"/>
    <col min="9729" max="9729" width="10.125" style="41" customWidth="1"/>
    <col min="9730" max="9730" width="10.875" style="41" customWidth="1"/>
    <col min="9731" max="9731" width="76.625" style="41" customWidth="1"/>
    <col min="9732" max="9732" width="15.375" style="41" customWidth="1"/>
    <col min="9733" max="9733" width="24.25" style="41" customWidth="1"/>
    <col min="9734" max="9734" width="29" style="41" customWidth="1"/>
    <col min="9735" max="9984" width="9" style="41"/>
    <col min="9985" max="9985" width="10.125" style="41" customWidth="1"/>
    <col min="9986" max="9986" width="10.875" style="41" customWidth="1"/>
    <col min="9987" max="9987" width="76.625" style="41" customWidth="1"/>
    <col min="9988" max="9988" width="15.375" style="41" customWidth="1"/>
    <col min="9989" max="9989" width="24.25" style="41" customWidth="1"/>
    <col min="9990" max="9990" width="29" style="41" customWidth="1"/>
    <col min="9991" max="10240" width="9" style="41"/>
    <col min="10241" max="10241" width="10.125" style="41" customWidth="1"/>
    <col min="10242" max="10242" width="10.875" style="41" customWidth="1"/>
    <col min="10243" max="10243" width="76.625" style="41" customWidth="1"/>
    <col min="10244" max="10244" width="15.375" style="41" customWidth="1"/>
    <col min="10245" max="10245" width="24.25" style="41" customWidth="1"/>
    <col min="10246" max="10246" width="29" style="41" customWidth="1"/>
    <col min="10247" max="10496" width="9" style="41"/>
    <col min="10497" max="10497" width="10.125" style="41" customWidth="1"/>
    <col min="10498" max="10498" width="10.875" style="41" customWidth="1"/>
    <col min="10499" max="10499" width="76.625" style="41" customWidth="1"/>
    <col min="10500" max="10500" width="15.375" style="41" customWidth="1"/>
    <col min="10501" max="10501" width="24.25" style="41" customWidth="1"/>
    <col min="10502" max="10502" width="29" style="41" customWidth="1"/>
    <col min="10503" max="10752" width="9" style="41"/>
    <col min="10753" max="10753" width="10.125" style="41" customWidth="1"/>
    <col min="10754" max="10754" width="10.875" style="41" customWidth="1"/>
    <col min="10755" max="10755" width="76.625" style="41" customWidth="1"/>
    <col min="10756" max="10756" width="15.375" style="41" customWidth="1"/>
    <col min="10757" max="10757" width="24.25" style="41" customWidth="1"/>
    <col min="10758" max="10758" width="29" style="41" customWidth="1"/>
    <col min="10759" max="11008" width="9" style="41"/>
    <col min="11009" max="11009" width="10.125" style="41" customWidth="1"/>
    <col min="11010" max="11010" width="10.875" style="41" customWidth="1"/>
    <col min="11011" max="11011" width="76.625" style="41" customWidth="1"/>
    <col min="11012" max="11012" width="15.375" style="41" customWidth="1"/>
    <col min="11013" max="11013" width="24.25" style="41" customWidth="1"/>
    <col min="11014" max="11014" width="29" style="41" customWidth="1"/>
    <col min="11015" max="11264" width="9" style="41"/>
    <col min="11265" max="11265" width="10.125" style="41" customWidth="1"/>
    <col min="11266" max="11266" width="10.875" style="41" customWidth="1"/>
    <col min="11267" max="11267" width="76.625" style="41" customWidth="1"/>
    <col min="11268" max="11268" width="15.375" style="41" customWidth="1"/>
    <col min="11269" max="11269" width="24.25" style="41" customWidth="1"/>
    <col min="11270" max="11270" width="29" style="41" customWidth="1"/>
    <col min="11271" max="11520" width="9" style="41"/>
    <col min="11521" max="11521" width="10.125" style="41" customWidth="1"/>
    <col min="11522" max="11522" width="10.875" style="41" customWidth="1"/>
    <col min="11523" max="11523" width="76.625" style="41" customWidth="1"/>
    <col min="11524" max="11524" width="15.375" style="41" customWidth="1"/>
    <col min="11525" max="11525" width="24.25" style="41" customWidth="1"/>
    <col min="11526" max="11526" width="29" style="41" customWidth="1"/>
    <col min="11527" max="11776" width="9" style="41"/>
    <col min="11777" max="11777" width="10.125" style="41" customWidth="1"/>
    <col min="11778" max="11778" width="10.875" style="41" customWidth="1"/>
    <col min="11779" max="11779" width="76.625" style="41" customWidth="1"/>
    <col min="11780" max="11780" width="15.375" style="41" customWidth="1"/>
    <col min="11781" max="11781" width="24.25" style="41" customWidth="1"/>
    <col min="11782" max="11782" width="29" style="41" customWidth="1"/>
    <col min="11783" max="12032" width="9" style="41"/>
    <col min="12033" max="12033" width="10.125" style="41" customWidth="1"/>
    <col min="12034" max="12034" width="10.875" style="41" customWidth="1"/>
    <col min="12035" max="12035" width="76.625" style="41" customWidth="1"/>
    <col min="12036" max="12036" width="15.375" style="41" customWidth="1"/>
    <col min="12037" max="12037" width="24.25" style="41" customWidth="1"/>
    <col min="12038" max="12038" width="29" style="41" customWidth="1"/>
    <col min="12039" max="12288" width="9" style="41"/>
    <col min="12289" max="12289" width="10.125" style="41" customWidth="1"/>
    <col min="12290" max="12290" width="10.875" style="41" customWidth="1"/>
    <col min="12291" max="12291" width="76.625" style="41" customWidth="1"/>
    <col min="12292" max="12292" width="15.375" style="41" customWidth="1"/>
    <col min="12293" max="12293" width="24.25" style="41" customWidth="1"/>
    <col min="12294" max="12294" width="29" style="41" customWidth="1"/>
    <col min="12295" max="12544" width="9" style="41"/>
    <col min="12545" max="12545" width="10.125" style="41" customWidth="1"/>
    <col min="12546" max="12546" width="10.875" style="41" customWidth="1"/>
    <col min="12547" max="12547" width="76.625" style="41" customWidth="1"/>
    <col min="12548" max="12548" width="15.375" style="41" customWidth="1"/>
    <col min="12549" max="12549" width="24.25" style="41" customWidth="1"/>
    <col min="12550" max="12550" width="29" style="41" customWidth="1"/>
    <col min="12551" max="12800" width="9" style="41"/>
    <col min="12801" max="12801" width="10.125" style="41" customWidth="1"/>
    <col min="12802" max="12802" width="10.875" style="41" customWidth="1"/>
    <col min="12803" max="12803" width="76.625" style="41" customWidth="1"/>
    <col min="12804" max="12804" width="15.375" style="41" customWidth="1"/>
    <col min="12805" max="12805" width="24.25" style="41" customWidth="1"/>
    <col min="12806" max="12806" width="29" style="41" customWidth="1"/>
    <col min="12807" max="13056" width="9" style="41"/>
    <col min="13057" max="13057" width="10.125" style="41" customWidth="1"/>
    <col min="13058" max="13058" width="10.875" style="41" customWidth="1"/>
    <col min="13059" max="13059" width="76.625" style="41" customWidth="1"/>
    <col min="13060" max="13060" width="15.375" style="41" customWidth="1"/>
    <col min="13061" max="13061" width="24.25" style="41" customWidth="1"/>
    <col min="13062" max="13062" width="29" style="41" customWidth="1"/>
    <col min="13063" max="13312" width="9" style="41"/>
    <col min="13313" max="13313" width="10.125" style="41" customWidth="1"/>
    <col min="13314" max="13314" width="10.875" style="41" customWidth="1"/>
    <col min="13315" max="13315" width="76.625" style="41" customWidth="1"/>
    <col min="13316" max="13316" width="15.375" style="41" customWidth="1"/>
    <col min="13317" max="13317" width="24.25" style="41" customWidth="1"/>
    <col min="13318" max="13318" width="29" style="41" customWidth="1"/>
    <col min="13319" max="13568" width="9" style="41"/>
    <col min="13569" max="13569" width="10.125" style="41" customWidth="1"/>
    <col min="13570" max="13570" width="10.875" style="41" customWidth="1"/>
    <col min="13571" max="13571" width="76.625" style="41" customWidth="1"/>
    <col min="13572" max="13572" width="15.375" style="41" customWidth="1"/>
    <col min="13573" max="13573" width="24.25" style="41" customWidth="1"/>
    <col min="13574" max="13574" width="29" style="41" customWidth="1"/>
    <col min="13575" max="13824" width="9" style="41"/>
    <col min="13825" max="13825" width="10.125" style="41" customWidth="1"/>
    <col min="13826" max="13826" width="10.875" style="41" customWidth="1"/>
    <col min="13827" max="13827" width="76.625" style="41" customWidth="1"/>
    <col min="13828" max="13828" width="15.375" style="41" customWidth="1"/>
    <col min="13829" max="13829" width="24.25" style="41" customWidth="1"/>
    <col min="13830" max="13830" width="29" style="41" customWidth="1"/>
    <col min="13831" max="14080" width="9" style="41"/>
    <col min="14081" max="14081" width="10.125" style="41" customWidth="1"/>
    <col min="14082" max="14082" width="10.875" style="41" customWidth="1"/>
    <col min="14083" max="14083" width="76.625" style="41" customWidth="1"/>
    <col min="14084" max="14084" width="15.375" style="41" customWidth="1"/>
    <col min="14085" max="14085" width="24.25" style="41" customWidth="1"/>
    <col min="14086" max="14086" width="29" style="41" customWidth="1"/>
    <col min="14087" max="14336" width="9" style="41"/>
    <col min="14337" max="14337" width="10.125" style="41" customWidth="1"/>
    <col min="14338" max="14338" width="10.875" style="41" customWidth="1"/>
    <col min="14339" max="14339" width="76.625" style="41" customWidth="1"/>
    <col min="14340" max="14340" width="15.375" style="41" customWidth="1"/>
    <col min="14341" max="14341" width="24.25" style="41" customWidth="1"/>
    <col min="14342" max="14342" width="29" style="41" customWidth="1"/>
    <col min="14343" max="14592" width="9" style="41"/>
    <col min="14593" max="14593" width="10.125" style="41" customWidth="1"/>
    <col min="14594" max="14594" width="10.875" style="41" customWidth="1"/>
    <col min="14595" max="14595" width="76.625" style="41" customWidth="1"/>
    <col min="14596" max="14596" width="15.375" style="41" customWidth="1"/>
    <col min="14597" max="14597" width="24.25" style="41" customWidth="1"/>
    <col min="14598" max="14598" width="29" style="41" customWidth="1"/>
    <col min="14599" max="14848" width="9" style="41"/>
    <col min="14849" max="14849" width="10.125" style="41" customWidth="1"/>
    <col min="14850" max="14850" width="10.875" style="41" customWidth="1"/>
    <col min="14851" max="14851" width="76.625" style="41" customWidth="1"/>
    <col min="14852" max="14852" width="15.375" style="41" customWidth="1"/>
    <col min="14853" max="14853" width="24.25" style="41" customWidth="1"/>
    <col min="14854" max="14854" width="29" style="41" customWidth="1"/>
    <col min="14855" max="15104" width="9" style="41"/>
    <col min="15105" max="15105" width="10.125" style="41" customWidth="1"/>
    <col min="15106" max="15106" width="10.875" style="41" customWidth="1"/>
    <col min="15107" max="15107" width="76.625" style="41" customWidth="1"/>
    <col min="15108" max="15108" width="15.375" style="41" customWidth="1"/>
    <col min="15109" max="15109" width="24.25" style="41" customWidth="1"/>
    <col min="15110" max="15110" width="29" style="41" customWidth="1"/>
    <col min="15111" max="15360" width="9" style="41"/>
    <col min="15361" max="15361" width="10.125" style="41" customWidth="1"/>
    <col min="15362" max="15362" width="10.875" style="41" customWidth="1"/>
    <col min="15363" max="15363" width="76.625" style="41" customWidth="1"/>
    <col min="15364" max="15364" width="15.375" style="41" customWidth="1"/>
    <col min="15365" max="15365" width="24.25" style="41" customWidth="1"/>
    <col min="15366" max="15366" width="29" style="41" customWidth="1"/>
    <col min="15367" max="15616" width="9" style="41"/>
    <col min="15617" max="15617" width="10.125" style="41" customWidth="1"/>
    <col min="15618" max="15618" width="10.875" style="41" customWidth="1"/>
    <col min="15619" max="15619" width="76.625" style="41" customWidth="1"/>
    <col min="15620" max="15620" width="15.375" style="41" customWidth="1"/>
    <col min="15621" max="15621" width="24.25" style="41" customWidth="1"/>
    <col min="15622" max="15622" width="29" style="41" customWidth="1"/>
    <col min="15623" max="15872" width="9" style="41"/>
    <col min="15873" max="15873" width="10.125" style="41" customWidth="1"/>
    <col min="15874" max="15874" width="10.875" style="41" customWidth="1"/>
    <col min="15875" max="15875" width="76.625" style="41" customWidth="1"/>
    <col min="15876" max="15876" width="15.375" style="41" customWidth="1"/>
    <col min="15877" max="15877" width="24.25" style="41" customWidth="1"/>
    <col min="15878" max="15878" width="29" style="41" customWidth="1"/>
    <col min="15879" max="16128" width="9" style="41"/>
    <col min="16129" max="16129" width="10.125" style="41" customWidth="1"/>
    <col min="16130" max="16130" width="10.875" style="41" customWidth="1"/>
    <col min="16131" max="16131" width="76.625" style="41" customWidth="1"/>
    <col min="16132" max="16132" width="15.375" style="41" customWidth="1"/>
    <col min="16133" max="16133" width="24.25" style="41" customWidth="1"/>
    <col min="16134" max="16134" width="29" style="41" customWidth="1"/>
    <col min="16135" max="16384" width="9" style="41"/>
  </cols>
  <sheetData>
    <row r="1" spans="1:77" s="38" customFormat="1" ht="21.75" thickBot="1" x14ac:dyDescent="0.25">
      <c r="A1" s="1" t="s">
        <v>0</v>
      </c>
      <c r="B1" s="2"/>
      <c r="C1" s="3"/>
      <c r="D1" s="3"/>
      <c r="E1" s="4" t="s">
        <v>1</v>
      </c>
      <c r="F1" s="4" t="s">
        <v>2</v>
      </c>
    </row>
    <row r="2" spans="1:77" s="38" customFormat="1" ht="41.25" customHeight="1" thickTop="1" thickBot="1" x14ac:dyDescent="0.25">
      <c r="A2" s="163" t="s">
        <v>98</v>
      </c>
      <c r="B2" s="164"/>
      <c r="C2" s="164"/>
      <c r="D2" s="5"/>
      <c r="E2" s="6">
        <f>ROUND(SUM(E4:E4,E8:E21),2)+F5</f>
        <v>0</v>
      </c>
      <c r="F2" s="7">
        <f>F6+F5+F3</f>
        <v>0</v>
      </c>
    </row>
    <row r="3" spans="1:77" s="39" customFormat="1" ht="24" customHeight="1" thickTop="1" x14ac:dyDescent="0.2">
      <c r="A3" s="8" t="s">
        <v>3</v>
      </c>
      <c r="B3" s="9"/>
      <c r="C3" s="10"/>
      <c r="D3" s="10"/>
      <c r="E3" s="11"/>
      <c r="F3" s="12">
        <f>SUM(E4:E4)</f>
        <v>0</v>
      </c>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row>
    <row r="4" spans="1:77" s="40" customFormat="1" ht="15.75" customHeight="1" thickBot="1" x14ac:dyDescent="0.25">
      <c r="A4" s="165" t="s">
        <v>4</v>
      </c>
      <c r="B4" s="166"/>
      <c r="C4" s="15" t="s">
        <v>5</v>
      </c>
      <c r="D4" s="16"/>
      <c r="E4" s="13">
        <v>0</v>
      </c>
      <c r="F4" s="14"/>
    </row>
    <row r="5" spans="1:77" s="39" customFormat="1" ht="27" customHeight="1" thickBot="1" x14ac:dyDescent="0.25">
      <c r="A5" s="8" t="s">
        <v>89</v>
      </c>
      <c r="B5" s="9"/>
      <c r="C5" s="10"/>
      <c r="D5" s="82">
        <v>0</v>
      </c>
      <c r="E5" s="17">
        <v>0</v>
      </c>
      <c r="F5" s="12">
        <f>IF(ISTEXT($D$5)=TRUE,0,IF(ISTEXT($E$5)=TRUE,0,$D$5*$E$5))</f>
        <v>0</v>
      </c>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row>
    <row r="6" spans="1:77" s="39" customFormat="1" ht="30.75" customHeight="1" x14ac:dyDescent="0.2">
      <c r="A6" s="18" t="s">
        <v>6</v>
      </c>
      <c r="B6" s="19"/>
      <c r="C6" s="20"/>
      <c r="D6" s="21"/>
      <c r="E6" s="22"/>
      <c r="F6" s="12">
        <f>ROUND(SUM(F8:F21),2)</f>
        <v>0</v>
      </c>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row>
    <row r="7" spans="1:77" s="38" customFormat="1" ht="33.75" customHeight="1" thickBot="1" x14ac:dyDescent="0.25">
      <c r="A7" s="167" t="s">
        <v>7</v>
      </c>
      <c r="B7" s="168"/>
      <c r="C7" s="23" t="s">
        <v>8</v>
      </c>
      <c r="D7" s="24"/>
      <c r="E7" s="25" t="s">
        <v>9</v>
      </c>
      <c r="F7" s="26" t="s">
        <v>10</v>
      </c>
    </row>
    <row r="8" spans="1:77" s="40" customFormat="1" ht="16.5" customHeight="1" x14ac:dyDescent="0.2">
      <c r="A8" s="27" t="s">
        <v>91</v>
      </c>
      <c r="B8" s="28"/>
      <c r="C8" s="29" t="s">
        <v>95</v>
      </c>
      <c r="D8" s="29"/>
      <c r="E8" s="30"/>
      <c r="F8" s="33">
        <f>SUM(E9:E14)</f>
        <v>0</v>
      </c>
    </row>
    <row r="9" spans="1:77" s="40" customFormat="1" ht="16.5" customHeight="1" x14ac:dyDescent="0.2">
      <c r="A9" s="31" t="s">
        <v>11</v>
      </c>
      <c r="B9" s="84" t="s">
        <v>101</v>
      </c>
      <c r="C9" s="85" t="s">
        <v>106</v>
      </c>
      <c r="D9" s="78"/>
      <c r="E9" s="83">
        <v>0</v>
      </c>
      <c r="F9" s="32"/>
    </row>
    <row r="10" spans="1:77" s="40" customFormat="1" ht="16.5" customHeight="1" x14ac:dyDescent="0.2">
      <c r="A10" s="31" t="s">
        <v>11</v>
      </c>
      <c r="B10" s="84" t="s">
        <v>102</v>
      </c>
      <c r="C10" s="85" t="s">
        <v>107</v>
      </c>
      <c r="D10" s="78"/>
      <c r="E10" s="83">
        <v>0</v>
      </c>
      <c r="F10" s="32"/>
    </row>
    <row r="11" spans="1:77" s="40" customFormat="1" ht="16.5" customHeight="1" x14ac:dyDescent="0.2">
      <c r="A11" s="31" t="s">
        <v>11</v>
      </c>
      <c r="B11" s="84" t="s">
        <v>103</v>
      </c>
      <c r="C11" s="85" t="s">
        <v>108</v>
      </c>
      <c r="D11" s="78"/>
      <c r="E11" s="83">
        <v>0</v>
      </c>
      <c r="F11" s="32"/>
    </row>
    <row r="12" spans="1:77" s="40" customFormat="1" ht="16.5" customHeight="1" x14ac:dyDescent="0.2">
      <c r="A12" s="31" t="s">
        <v>11</v>
      </c>
      <c r="B12" s="84" t="s">
        <v>104</v>
      </c>
      <c r="C12" s="85" t="s">
        <v>109</v>
      </c>
      <c r="D12" s="78"/>
      <c r="E12" s="83">
        <v>0</v>
      </c>
      <c r="F12" s="32"/>
    </row>
    <row r="13" spans="1:77" s="40" customFormat="1" ht="16.5" customHeight="1" x14ac:dyDescent="0.2">
      <c r="A13" s="31" t="s">
        <v>11</v>
      </c>
      <c r="B13" s="84" t="s">
        <v>105</v>
      </c>
      <c r="C13" s="85" t="s">
        <v>110</v>
      </c>
      <c r="D13" s="78"/>
      <c r="E13" s="83">
        <v>0</v>
      </c>
      <c r="F13" s="32"/>
    </row>
    <row r="14" spans="1:77" s="40" customFormat="1" ht="16.5" customHeight="1" x14ac:dyDescent="0.2">
      <c r="A14" s="31" t="s">
        <v>11</v>
      </c>
      <c r="B14" s="84" t="s">
        <v>122</v>
      </c>
      <c r="C14" s="89" t="s">
        <v>123</v>
      </c>
      <c r="D14" s="78"/>
      <c r="E14" s="83">
        <v>0</v>
      </c>
      <c r="F14" s="32"/>
    </row>
    <row r="15" spans="1:77" s="40" customFormat="1" ht="16.5" customHeight="1" x14ac:dyDescent="0.2">
      <c r="A15" s="27" t="s">
        <v>96</v>
      </c>
      <c r="B15" s="28"/>
      <c r="C15" s="29" t="s">
        <v>97</v>
      </c>
      <c r="D15" s="29"/>
      <c r="E15" s="30"/>
      <c r="F15" s="33">
        <f>SUM(E16:E19)</f>
        <v>0</v>
      </c>
    </row>
    <row r="16" spans="1:77" s="40" customFormat="1" ht="16.5" customHeight="1" x14ac:dyDescent="0.2">
      <c r="A16" s="31" t="s">
        <v>12</v>
      </c>
      <c r="B16" s="84" t="s">
        <v>111</v>
      </c>
      <c r="C16" s="85" t="s">
        <v>115</v>
      </c>
      <c r="D16" s="78"/>
      <c r="E16" s="83">
        <v>0</v>
      </c>
      <c r="F16" s="32"/>
    </row>
    <row r="17" spans="1:6" s="40" customFormat="1" ht="16.5" customHeight="1" x14ac:dyDescent="0.2">
      <c r="A17" s="31" t="s">
        <v>12</v>
      </c>
      <c r="B17" s="84" t="s">
        <v>112</v>
      </c>
      <c r="C17" s="85" t="s">
        <v>116</v>
      </c>
      <c r="D17" s="78"/>
      <c r="E17" s="83">
        <v>0</v>
      </c>
      <c r="F17" s="32"/>
    </row>
    <row r="18" spans="1:6" s="40" customFormat="1" ht="16.5" customHeight="1" x14ac:dyDescent="0.2">
      <c r="A18" s="31" t="s">
        <v>12</v>
      </c>
      <c r="B18" s="84" t="s">
        <v>113</v>
      </c>
      <c r="C18" s="85" t="s">
        <v>117</v>
      </c>
      <c r="D18" s="78"/>
      <c r="E18" s="83">
        <v>0</v>
      </c>
      <c r="F18" s="32"/>
    </row>
    <row r="19" spans="1:6" s="40" customFormat="1" ht="16.5" customHeight="1" x14ac:dyDescent="0.2">
      <c r="A19" s="31" t="s">
        <v>12</v>
      </c>
      <c r="B19" s="84" t="s">
        <v>114</v>
      </c>
      <c r="C19" s="85" t="s">
        <v>118</v>
      </c>
      <c r="D19" s="78"/>
      <c r="E19" s="83">
        <v>0</v>
      </c>
      <c r="F19" s="32"/>
    </row>
    <row r="20" spans="1:6" s="38" customFormat="1" ht="18.75" x14ac:dyDescent="0.2">
      <c r="A20" s="27"/>
      <c r="B20" s="28"/>
      <c r="C20" s="29" t="s">
        <v>86</v>
      </c>
      <c r="D20" s="29"/>
      <c r="E20" s="30"/>
      <c r="F20" s="33">
        <f>SUM(E21:E21)</f>
        <v>0</v>
      </c>
    </row>
    <row r="21" spans="1:6" s="40" customFormat="1" ht="16.5" customHeight="1" thickBot="1" x14ac:dyDescent="0.25">
      <c r="A21" s="72" t="s">
        <v>12</v>
      </c>
      <c r="B21" s="73" t="s">
        <v>74</v>
      </c>
      <c r="C21" s="15" t="s">
        <v>73</v>
      </c>
      <c r="D21" s="16"/>
      <c r="E21" s="74">
        <v>0</v>
      </c>
      <c r="F21" s="75"/>
    </row>
    <row r="22" spans="1:6" s="40" customFormat="1" ht="16.5" customHeight="1" x14ac:dyDescent="0.2">
      <c r="A22" s="71"/>
      <c r="B22" s="71"/>
      <c r="C22" s="76"/>
      <c r="D22" s="76"/>
      <c r="E22" s="76"/>
      <c r="F22" s="77"/>
    </row>
    <row r="23" spans="1:6" s="40" customFormat="1" ht="16.5" customHeight="1" x14ac:dyDescent="0.2">
      <c r="A23" s="71"/>
      <c r="B23" s="71"/>
      <c r="C23" s="76"/>
      <c r="D23" s="76"/>
      <c r="E23" s="76"/>
      <c r="F23" s="77"/>
    </row>
    <row r="24" spans="1:6" s="40" customFormat="1" ht="16.5" customHeight="1" x14ac:dyDescent="0.2">
      <c r="A24" s="71"/>
      <c r="B24" s="71"/>
      <c r="C24" s="76"/>
      <c r="D24" s="76"/>
      <c r="E24" s="76"/>
      <c r="F24" s="77"/>
    </row>
    <row r="26" spans="1:6" x14ac:dyDescent="0.2">
      <c r="A26" s="34" t="s">
        <v>90</v>
      </c>
    </row>
    <row r="28" spans="1:6" x14ac:dyDescent="0.2">
      <c r="E28" s="36"/>
      <c r="F28" s="37"/>
    </row>
    <row r="30" spans="1:6" ht="15" x14ac:dyDescent="0.2">
      <c r="E30" s="169" t="s">
        <v>13</v>
      </c>
      <c r="F30" s="169"/>
    </row>
    <row r="31" spans="1:6" ht="15" x14ac:dyDescent="0.2">
      <c r="E31" s="162" t="s">
        <v>14</v>
      </c>
      <c r="F31" s="162"/>
    </row>
  </sheetData>
  <protectedRanges>
    <protectedRange sqref="A16:A19 A9:A14" name="Oblast2_4"/>
    <protectedRange sqref="B16:B19 B9:B14" name="Oblast2_4_1"/>
  </protectedRanges>
  <mergeCells count="5">
    <mergeCell ref="E31:F31"/>
    <mergeCell ref="A2:C2"/>
    <mergeCell ref="A4:B4"/>
    <mergeCell ref="A7:B7"/>
    <mergeCell ref="E30:F30"/>
  </mergeCells>
  <phoneticPr fontId="13" type="noConversion"/>
  <conditionalFormatting sqref="E9:E14">
    <cfRule type="expression" dxfId="39" priority="1">
      <formula>$G9+$I9&gt;0</formula>
    </cfRule>
    <cfRule type="expression" dxfId="38" priority="2">
      <formula>ISTEXT($C9)=TRUE</formula>
    </cfRule>
  </conditionalFormatting>
  <conditionalFormatting sqref="E16:E19">
    <cfRule type="expression" dxfId="37" priority="3">
      <formula>$G16+$I16&gt;0</formula>
    </cfRule>
    <cfRule type="expression" dxfId="36" priority="4">
      <formula>ISTEXT($C16)=TRUE</formula>
    </cfRule>
  </conditionalFormatting>
  <dataValidations count="4">
    <dataValidation allowBlank="1" showInputMessage="1" showErrorMessage="1" prompt="Číslo PS ve formátu_x000a_PS-XX-XX-XX" sqref="B9:B14" xr:uid="{2F99AA95-EA2F-4A81-A110-75009FC75731}"/>
    <dataValidation allowBlank="1" showInputMessage="1" showErrorMessage="1" prompt="Název provozního souboru BEZ čísla PS." sqref="C9:C14" xr:uid="{EA8EBAE9-1826-4F1D-97D9-0E15405A816D}"/>
    <dataValidation allowBlank="1" showInputMessage="1" showErrorMessage="1" prompt="Číslo SO ve formátu_x000a_SO-XX-XX-XX" sqref="B16:B19" xr:uid="{ADB8A42A-65B3-4B9C-ABA0-DC5FED0105A1}"/>
    <dataValidation allowBlank="1" showInputMessage="1" showErrorMessage="1" prompt="Název staveního objektu BEZ čísla SO." sqref="C16:C19" xr:uid="{0CA963BC-C5DA-4077-82CD-BBFF4DC04C89}"/>
  </dataValidations>
  <pageMargins left="0.7" right="0.7" top="0.78740157499999996" bottom="0.78740157499999996" header="0.3" footer="0.3"/>
  <pageSetup paperSize="9" orientation="portrait" r:id="rId1"/>
  <headerFooter>
    <oddHeader>&amp;C&amp;"Verdana"&amp;7&amp;K000000 SŽ: Interní&amp;1#_x000D_</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52C00-CE87-485B-A4BF-092806B4DD69}">
  <sheetPr>
    <pageSetUpPr fitToPage="1"/>
  </sheetPr>
  <dimension ref="B1:F10"/>
  <sheetViews>
    <sheetView topLeftCell="A6" zoomScaleNormal="100" workbookViewId="0">
      <selection activeCell="F8" sqref="F8"/>
    </sheetView>
  </sheetViews>
  <sheetFormatPr defaultColWidth="9" defaultRowHeight="15" x14ac:dyDescent="0.25"/>
  <cols>
    <col min="1" max="1" width="0.375" style="64" customWidth="1"/>
    <col min="2" max="2" width="11.25" style="64" bestFit="1" customWidth="1"/>
    <col min="3" max="3" width="28.125" style="65" bestFit="1" customWidth="1"/>
    <col min="4" max="4" width="102.75" style="65" bestFit="1" customWidth="1"/>
    <col min="5" max="5" width="23.875" style="65" bestFit="1" customWidth="1"/>
    <col min="6" max="6" width="15.375" style="64" bestFit="1" customWidth="1"/>
    <col min="7" max="16384" width="9" style="64"/>
  </cols>
  <sheetData>
    <row r="1" spans="2:6" ht="18.75" x14ac:dyDescent="0.3">
      <c r="B1" s="70" t="s">
        <v>99</v>
      </c>
    </row>
    <row r="2" spans="2:6" ht="18.75" x14ac:dyDescent="0.3">
      <c r="B2" s="70" t="s">
        <v>85</v>
      </c>
    </row>
    <row r="3" spans="2:6" ht="18.75" x14ac:dyDescent="0.3">
      <c r="B3" s="70" t="s">
        <v>92</v>
      </c>
      <c r="F3" s="69" t="s">
        <v>84</v>
      </c>
    </row>
    <row r="4" spans="2:6" x14ac:dyDescent="0.25">
      <c r="B4" s="67" t="s">
        <v>83</v>
      </c>
      <c r="C4" s="68" t="s">
        <v>82</v>
      </c>
      <c r="D4" s="67" t="s">
        <v>81</v>
      </c>
      <c r="E4" s="67" t="s">
        <v>80</v>
      </c>
      <c r="F4" s="67" t="s">
        <v>79</v>
      </c>
    </row>
    <row r="5" spans="2:6" ht="102" x14ac:dyDescent="0.25">
      <c r="B5" s="86" t="s">
        <v>101</v>
      </c>
      <c r="C5" s="87" t="s">
        <v>106</v>
      </c>
      <c r="D5" s="79" t="s">
        <v>119</v>
      </c>
      <c r="E5" s="79" t="s">
        <v>87</v>
      </c>
      <c r="F5" s="67"/>
    </row>
    <row r="6" spans="2:6" ht="102" x14ac:dyDescent="0.25">
      <c r="B6" s="86" t="s">
        <v>102</v>
      </c>
      <c r="C6" s="87" t="s">
        <v>107</v>
      </c>
      <c r="D6" s="79" t="s">
        <v>119</v>
      </c>
      <c r="E6" s="79" t="s">
        <v>87</v>
      </c>
      <c r="F6" s="67"/>
    </row>
    <row r="7" spans="2:6" ht="102" x14ac:dyDescent="0.25">
      <c r="B7" s="86" t="s">
        <v>103</v>
      </c>
      <c r="C7" s="87" t="s">
        <v>108</v>
      </c>
      <c r="D7" s="79" t="s">
        <v>119</v>
      </c>
      <c r="E7" s="79" t="s">
        <v>87</v>
      </c>
      <c r="F7" s="67"/>
    </row>
    <row r="8" spans="2:6" ht="102" x14ac:dyDescent="0.25">
      <c r="B8" s="86" t="s">
        <v>104</v>
      </c>
      <c r="C8" s="87" t="s">
        <v>109</v>
      </c>
      <c r="D8" s="79" t="s">
        <v>119</v>
      </c>
      <c r="E8" s="79" t="s">
        <v>87</v>
      </c>
      <c r="F8" s="67"/>
    </row>
    <row r="9" spans="2:6" ht="102" x14ac:dyDescent="0.25">
      <c r="B9" s="86" t="s">
        <v>105</v>
      </c>
      <c r="C9" s="87" t="s">
        <v>110</v>
      </c>
      <c r="D9" s="79" t="s">
        <v>120</v>
      </c>
      <c r="E9" s="79" t="s">
        <v>87</v>
      </c>
      <c r="F9" s="67"/>
    </row>
    <row r="10" spans="2:6" s="66" customFormat="1" ht="63.75" x14ac:dyDescent="0.2">
      <c r="B10" s="86" t="s">
        <v>122</v>
      </c>
      <c r="C10" s="87" t="s">
        <v>123</v>
      </c>
      <c r="D10" s="79" t="s">
        <v>124</v>
      </c>
      <c r="E10" s="79" t="s">
        <v>87</v>
      </c>
      <c r="F10" s="81"/>
    </row>
  </sheetData>
  <dataValidations count="2">
    <dataValidation allowBlank="1" showInputMessage="1" showErrorMessage="1" prompt="Číslo PS ve formátu_x000a_PS-XX-XX-XX" sqref="B5:B10" xr:uid="{2C96F120-61B4-460D-BC6E-4459F4CA2B1F}"/>
    <dataValidation allowBlank="1" showInputMessage="1" showErrorMessage="1" prompt="Název provozního souboru BEZ čísla PS." sqref="C5:C10" xr:uid="{B9DD4B2B-0E43-4C7F-BFFF-049B7357189B}"/>
  </dataValidations>
  <pageMargins left="0.23622047244094491" right="0.23622047244094491" top="0.74803149606299213" bottom="0.74803149606299213" header="0.31496062992125984" footer="0.31496062992125984"/>
  <pageSetup paperSize="9" scale="68" orientation="landscape" r:id="rId1"/>
  <headerFooter>
    <oddHeader>&amp;C&amp;"Verdana"&amp;7&amp;K000000 SŽ: Interní&amp;1#_x000D_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8"/>
  <sheetViews>
    <sheetView zoomScaleNormal="100" workbookViewId="0">
      <selection activeCell="D13" sqref="D13"/>
    </sheetView>
  </sheetViews>
  <sheetFormatPr defaultColWidth="9" defaultRowHeight="15" x14ac:dyDescent="0.25"/>
  <cols>
    <col min="1" max="1" width="0.375" style="64" customWidth="1"/>
    <col min="2" max="2" width="11.25" style="64" bestFit="1" customWidth="1"/>
    <col min="3" max="3" width="28.125" style="65" bestFit="1" customWidth="1"/>
    <col min="4" max="4" width="102.75" style="65" bestFit="1" customWidth="1"/>
    <col min="5" max="5" width="23.875" style="65" bestFit="1" customWidth="1"/>
    <col min="6" max="6" width="15.375" style="64" bestFit="1" customWidth="1"/>
    <col min="7" max="16384" width="9" style="64"/>
  </cols>
  <sheetData>
    <row r="1" spans="2:6" ht="18.75" x14ac:dyDescent="0.3">
      <c r="B1" s="70" t="s">
        <v>99</v>
      </c>
    </row>
    <row r="2" spans="2:6" ht="18.75" x14ac:dyDescent="0.3">
      <c r="B2" s="70" t="s">
        <v>85</v>
      </c>
    </row>
    <row r="3" spans="2:6" ht="18.75" x14ac:dyDescent="0.3">
      <c r="B3" s="70" t="s">
        <v>100</v>
      </c>
      <c r="F3" s="69" t="s">
        <v>84</v>
      </c>
    </row>
    <row r="4" spans="2:6" ht="15.75" thickBot="1" x14ac:dyDescent="0.3">
      <c r="B4" s="67" t="s">
        <v>83</v>
      </c>
      <c r="C4" s="68" t="s">
        <v>82</v>
      </c>
      <c r="D4" s="67" t="s">
        <v>81</v>
      </c>
      <c r="E4" s="67" t="s">
        <v>80</v>
      </c>
      <c r="F4" s="67" t="s">
        <v>79</v>
      </c>
    </row>
    <row r="5" spans="2:6" ht="116.25" thickTop="1" thickBot="1" x14ac:dyDescent="0.3">
      <c r="B5" s="84" t="s">
        <v>111</v>
      </c>
      <c r="C5" s="87" t="s">
        <v>115</v>
      </c>
      <c r="D5" s="88" t="s">
        <v>121</v>
      </c>
      <c r="E5" s="79" t="s">
        <v>87</v>
      </c>
      <c r="F5" s="80"/>
    </row>
    <row r="6" spans="2:6" s="66" customFormat="1" ht="116.25" thickTop="1" thickBot="1" x14ac:dyDescent="0.25">
      <c r="B6" s="84" t="s">
        <v>112</v>
      </c>
      <c r="C6" s="87" t="s">
        <v>116</v>
      </c>
      <c r="D6" s="88" t="s">
        <v>121</v>
      </c>
      <c r="E6" s="79" t="s">
        <v>87</v>
      </c>
      <c r="F6" s="81"/>
    </row>
    <row r="7" spans="2:6" s="66" customFormat="1" ht="116.25" thickTop="1" thickBot="1" x14ac:dyDescent="0.25">
      <c r="B7" s="84" t="s">
        <v>113</v>
      </c>
      <c r="C7" s="87" t="s">
        <v>117</v>
      </c>
      <c r="D7" s="88" t="s">
        <v>121</v>
      </c>
      <c r="E7" s="79" t="s">
        <v>87</v>
      </c>
      <c r="F7" s="81"/>
    </row>
    <row r="8" spans="2:6" s="66" customFormat="1" ht="115.5" thickTop="1" x14ac:dyDescent="0.2">
      <c r="B8" s="84" t="s">
        <v>114</v>
      </c>
      <c r="C8" s="87" t="s">
        <v>118</v>
      </c>
      <c r="D8" s="88" t="s">
        <v>121</v>
      </c>
      <c r="E8" s="79" t="s">
        <v>87</v>
      </c>
      <c r="F8" s="81"/>
    </row>
  </sheetData>
  <dataValidations count="2">
    <dataValidation allowBlank="1" showInputMessage="1" showErrorMessage="1" prompt="Číslo SO ve formátu_x000a_SO-XX-XX-XX" sqref="B5:B8" xr:uid="{CD58B025-A68F-458E-954E-CF45E89EAE6E}"/>
    <dataValidation allowBlank="1" showInputMessage="1" showErrorMessage="1" prompt="Název staveního objektu BEZ čísla SO." sqref="C5:C8" xr:uid="{033E3728-1B32-4F4C-8E22-B05E8BB441E3}"/>
  </dataValidations>
  <pageMargins left="0.23622047244094491" right="0.23622047244094491" top="0.74803149606299213" bottom="0.74803149606299213" header="0.31496062992125984" footer="0.31496062992125984"/>
  <pageSetup paperSize="9" scale="68" orientation="landscape" r:id="rId1"/>
  <headerFooter>
    <oddHeader>&amp;C&amp;"Verdana"&amp;7&amp;K000000 SŽ: Interní&amp;1#_x000D_</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A7F91-DB04-4966-8E89-9789CDC7BF3A}">
  <dimension ref="A1:O36"/>
  <sheetViews>
    <sheetView tabSelected="1" topLeftCell="B1" workbookViewId="0">
      <selection activeCell="K5" sqref="K5"/>
    </sheetView>
  </sheetViews>
  <sheetFormatPr defaultColWidth="8" defaultRowHeight="11.25" x14ac:dyDescent="0.2"/>
  <cols>
    <col min="1" max="1" width="3.625" style="90" hidden="1" customWidth="1"/>
    <col min="2" max="2" width="7.5" style="90" customWidth="1"/>
    <col min="3" max="3" width="9.25" style="90" customWidth="1"/>
    <col min="4" max="4" width="8.75" style="90" customWidth="1"/>
    <col min="5" max="5" width="10" style="90" customWidth="1"/>
    <col min="6" max="6" width="64.875" style="90" customWidth="1"/>
    <col min="7" max="7" width="7.875" style="91" customWidth="1"/>
    <col min="8" max="8" width="11.375" style="91" customWidth="1"/>
    <col min="9" max="9" width="9.5" style="91" customWidth="1"/>
    <col min="10" max="10" width="8.875" style="91" customWidth="1"/>
    <col min="11" max="11" width="11.25" style="91" customWidth="1"/>
    <col min="12" max="12" width="16.625" style="91" customWidth="1"/>
    <col min="13" max="14" width="24.75" style="90" customWidth="1"/>
    <col min="15" max="16384" width="8" style="90"/>
  </cols>
  <sheetData>
    <row r="1" spans="1:15" s="103" customFormat="1" ht="30.75" customHeight="1" thickTop="1" thickBot="1" x14ac:dyDescent="0.25">
      <c r="B1" s="175" t="s">
        <v>127</v>
      </c>
      <c r="C1" s="176"/>
      <c r="D1" s="160"/>
      <c r="E1" s="160"/>
      <c r="F1" s="161" t="s">
        <v>78</v>
      </c>
      <c r="G1" s="160"/>
      <c r="H1" s="159"/>
      <c r="I1" s="158"/>
      <c r="J1" s="157"/>
      <c r="K1" s="157"/>
      <c r="L1" s="156" t="str">
        <f>D3</f>
        <v>SO 98-98</v>
      </c>
      <c r="M1" s="155"/>
    </row>
    <row r="2" spans="1:15" s="103" customFormat="1" ht="57" customHeight="1" thickTop="1" thickBot="1" x14ac:dyDescent="0.25">
      <c r="B2" s="177" t="s">
        <v>77</v>
      </c>
      <c r="C2" s="178"/>
      <c r="D2" s="179" t="s">
        <v>98</v>
      </c>
      <c r="E2" s="179"/>
      <c r="F2" s="179"/>
      <c r="G2" s="179"/>
      <c r="H2" s="180"/>
      <c r="I2" s="181" t="s">
        <v>76</v>
      </c>
      <c r="J2" s="182"/>
      <c r="K2" s="183">
        <f>SUMIFS(L:L,B:B,"SOUČET")</f>
        <v>0</v>
      </c>
      <c r="L2" s="184"/>
    </row>
    <row r="3" spans="1:15" s="103" customFormat="1" ht="42.75" customHeight="1" thickTop="1" thickBot="1" x14ac:dyDescent="0.25">
      <c r="B3" s="154" t="s">
        <v>75</v>
      </c>
      <c r="C3" s="153"/>
      <c r="D3" s="170" t="s">
        <v>74</v>
      </c>
      <c r="E3" s="170"/>
      <c r="F3" s="171" t="s">
        <v>73</v>
      </c>
      <c r="G3" s="171"/>
      <c r="H3" s="172"/>
      <c r="I3" s="152"/>
      <c r="J3" s="151"/>
      <c r="K3" s="173"/>
      <c r="L3" s="174"/>
    </row>
    <row r="4" spans="1:15" s="103" customFormat="1" ht="18" customHeight="1" thickTop="1" x14ac:dyDescent="0.2">
      <c r="B4" s="185" t="s">
        <v>72</v>
      </c>
      <c r="C4" s="186"/>
      <c r="D4" s="187"/>
      <c r="E4" s="145" t="s">
        <v>88</v>
      </c>
      <c r="F4" s="150" t="str">
        <f>IF(E4="","",IF(E4="D.2.1.9"," Kabelovody, kolektory",IF(E4="D.2.1.10"," Protihlukové objekty",LOOKUP(E4,'[1]Kategorie monitoringu'!A1:A35,'[1]Kategorie monitoringu'!B1:B35))))</f>
        <v xml:space="preserve">SO 98-98 – Všeobecný objekt </v>
      </c>
      <c r="G4" s="149"/>
      <c r="H4" s="148"/>
      <c r="I4" s="188" t="s">
        <v>71</v>
      </c>
      <c r="J4" s="189"/>
      <c r="K4" s="147"/>
      <c r="L4" s="146"/>
    </row>
    <row r="5" spans="1:15" s="103" customFormat="1" ht="18" customHeight="1" x14ac:dyDescent="0.2">
      <c r="B5" s="144" t="s">
        <v>70</v>
      </c>
      <c r="C5" s="143"/>
      <c r="D5" s="143"/>
      <c r="E5" s="145" t="s">
        <v>69</v>
      </c>
      <c r="F5" s="190" t="s">
        <v>68</v>
      </c>
      <c r="G5" s="190"/>
      <c r="H5" s="191"/>
      <c r="I5" s="192" t="s">
        <v>60</v>
      </c>
      <c r="J5" s="187"/>
      <c r="K5" s="142" t="s">
        <v>93</v>
      </c>
      <c r="L5" s="138"/>
    </row>
    <row r="6" spans="1:15" s="103" customFormat="1" ht="18" customHeight="1" x14ac:dyDescent="0.2">
      <c r="B6" s="144" t="s">
        <v>67</v>
      </c>
      <c r="C6" s="143"/>
      <c r="D6" s="143"/>
      <c r="E6" s="142" t="s">
        <v>126</v>
      </c>
      <c r="F6" s="193"/>
      <c r="G6" s="193"/>
      <c r="H6" s="194"/>
      <c r="I6" s="192" t="s">
        <v>66</v>
      </c>
      <c r="J6" s="187"/>
      <c r="K6" s="142" t="s">
        <v>94</v>
      </c>
      <c r="L6" s="138"/>
      <c r="O6" s="141"/>
    </row>
    <row r="7" spans="1:15" s="103" customFormat="1" ht="18" customHeight="1" x14ac:dyDescent="0.2">
      <c r="B7" s="197" t="s">
        <v>65</v>
      </c>
      <c r="C7" s="198"/>
      <c r="D7" s="198"/>
      <c r="E7" s="140">
        <v>46174</v>
      </c>
      <c r="F7" s="199" t="s">
        <v>64</v>
      </c>
      <c r="G7" s="200"/>
      <c r="H7" s="201"/>
      <c r="I7" s="202" t="s">
        <v>63</v>
      </c>
      <c r="J7" s="186"/>
      <c r="K7" s="139">
        <v>2025</v>
      </c>
      <c r="L7" s="138"/>
      <c r="O7" s="137"/>
    </row>
    <row r="8" spans="1:15" s="103" customFormat="1" ht="19.5" customHeight="1" thickBot="1" x14ac:dyDescent="0.25">
      <c r="B8" s="203" t="s">
        <v>62</v>
      </c>
      <c r="C8" s="204"/>
      <c r="D8" s="204"/>
      <c r="E8" s="136">
        <v>46631</v>
      </c>
      <c r="F8" s="135"/>
      <c r="G8" s="205"/>
      <c r="H8" s="206"/>
      <c r="I8" s="207" t="s">
        <v>61</v>
      </c>
      <c r="J8" s="198"/>
      <c r="K8" s="134">
        <v>46008</v>
      </c>
      <c r="L8" s="133"/>
    </row>
    <row r="9" spans="1:15" s="103" customFormat="1" ht="9.75" customHeight="1" x14ac:dyDescent="0.2">
      <c r="B9" s="210">
        <f>F2</f>
        <v>0</v>
      </c>
      <c r="C9" s="211"/>
      <c r="D9" s="211"/>
      <c r="E9" s="211"/>
      <c r="F9" s="211"/>
      <c r="G9" s="211"/>
      <c r="H9" s="211"/>
      <c r="I9" s="211"/>
      <c r="J9" s="211"/>
      <c r="K9" s="132" t="str">
        <f>$I$5</f>
        <v>ISPROFIN:</v>
      </c>
      <c r="L9" s="131" t="str">
        <f>K5</f>
        <v>3273214993</v>
      </c>
    </row>
    <row r="10" spans="1:15" s="103" customFormat="1" ht="15" customHeight="1" x14ac:dyDescent="0.2">
      <c r="B10" s="212" t="s">
        <v>59</v>
      </c>
      <c r="C10" s="195" t="s">
        <v>58</v>
      </c>
      <c r="D10" s="195" t="s">
        <v>57</v>
      </c>
      <c r="E10" s="195" t="s">
        <v>56</v>
      </c>
      <c r="F10" s="214" t="s">
        <v>55</v>
      </c>
      <c r="G10" s="214" t="s">
        <v>54</v>
      </c>
      <c r="H10" s="214" t="s">
        <v>53</v>
      </c>
      <c r="I10" s="195" t="s">
        <v>52</v>
      </c>
      <c r="J10" s="195" t="s">
        <v>51</v>
      </c>
      <c r="K10" s="208" t="s">
        <v>50</v>
      </c>
      <c r="L10" s="209"/>
    </row>
    <row r="11" spans="1:15" s="103" customFormat="1" ht="15" customHeight="1" x14ac:dyDescent="0.2">
      <c r="B11" s="212"/>
      <c r="C11" s="195"/>
      <c r="D11" s="195"/>
      <c r="E11" s="195"/>
      <c r="F11" s="214"/>
      <c r="G11" s="214"/>
      <c r="H11" s="214"/>
      <c r="I11" s="195"/>
      <c r="J11" s="195"/>
      <c r="K11" s="208"/>
      <c r="L11" s="209"/>
    </row>
    <row r="12" spans="1:15" s="103" customFormat="1" ht="12.75" customHeight="1" thickBot="1" x14ac:dyDescent="0.25">
      <c r="B12" s="213"/>
      <c r="C12" s="196"/>
      <c r="D12" s="196"/>
      <c r="E12" s="196"/>
      <c r="F12" s="215"/>
      <c r="G12" s="215"/>
      <c r="H12" s="215"/>
      <c r="I12" s="196"/>
      <c r="J12" s="196"/>
      <c r="K12" s="130" t="s">
        <v>49</v>
      </c>
      <c r="L12" s="129" t="s">
        <v>48</v>
      </c>
    </row>
    <row r="13" spans="1:15" s="103" customFormat="1" ht="15" customHeight="1" thickBot="1" x14ac:dyDescent="0.25">
      <c r="A13" s="123" t="s">
        <v>34</v>
      </c>
      <c r="B13" s="128" t="s">
        <v>33</v>
      </c>
      <c r="C13" s="125">
        <v>1</v>
      </c>
      <c r="D13" s="127"/>
      <c r="E13" s="127"/>
      <c r="F13" s="126" t="s">
        <v>35</v>
      </c>
      <c r="G13" s="125"/>
      <c r="H13" s="125"/>
      <c r="I13" s="125"/>
      <c r="J13" s="125"/>
      <c r="K13" s="125"/>
      <c r="L13" s="124"/>
    </row>
    <row r="14" spans="1:15" s="42" customFormat="1" ht="12" thickBot="1" x14ac:dyDescent="0.25">
      <c r="A14" s="42" t="s">
        <v>24</v>
      </c>
      <c r="B14" s="62">
        <f>1+MAX($B$13:B13)</f>
        <v>1</v>
      </c>
      <c r="C14" s="48" t="s">
        <v>47</v>
      </c>
      <c r="D14" s="61"/>
      <c r="E14" s="46" t="s">
        <v>20</v>
      </c>
      <c r="F14" s="47" t="s">
        <v>46</v>
      </c>
      <c r="G14" s="46" t="s">
        <v>19</v>
      </c>
      <c r="H14" s="60">
        <v>1</v>
      </c>
      <c r="I14" s="46"/>
      <c r="J14" s="45" t="str">
        <f>IF(I14=0,"",I14*H14)</f>
        <v/>
      </c>
      <c r="K14" s="44">
        <v>0</v>
      </c>
      <c r="L14" s="59">
        <f>ROUND((ROUND(H14,3))*(ROUND(K14,2)),2)</f>
        <v>0</v>
      </c>
    </row>
    <row r="15" spans="1:15" s="42" customFormat="1" x14ac:dyDescent="0.2">
      <c r="A15" s="42" t="s">
        <v>23</v>
      </c>
      <c r="B15" s="57"/>
      <c r="F15" s="58" t="s">
        <v>45</v>
      </c>
      <c r="G15" s="55"/>
      <c r="H15" s="55"/>
      <c r="I15" s="55"/>
      <c r="J15" s="55"/>
      <c r="K15" s="55"/>
      <c r="L15" s="54"/>
    </row>
    <row r="16" spans="1:15" s="42" customFormat="1" x14ac:dyDescent="0.2">
      <c r="A16" s="42" t="s">
        <v>22</v>
      </c>
      <c r="B16" s="57"/>
      <c r="F16" s="56" t="s">
        <v>26</v>
      </c>
      <c r="G16" s="55"/>
      <c r="H16" s="55"/>
      <c r="I16" s="55"/>
      <c r="J16" s="55"/>
      <c r="K16" s="55"/>
      <c r="L16" s="54"/>
    </row>
    <row r="17" spans="1:12" s="42" customFormat="1" ht="68.25" thickBot="1" x14ac:dyDescent="0.25">
      <c r="A17" s="42" t="s">
        <v>21</v>
      </c>
      <c r="B17" s="53"/>
      <c r="C17" s="52"/>
      <c r="D17" s="52"/>
      <c r="E17" s="52"/>
      <c r="F17" s="51" t="s">
        <v>44</v>
      </c>
      <c r="G17" s="50"/>
      <c r="H17" s="50"/>
      <c r="I17" s="50"/>
      <c r="J17" s="50"/>
      <c r="K17" s="50"/>
      <c r="L17" s="49"/>
    </row>
    <row r="18" spans="1:12" s="42" customFormat="1" ht="12" thickBot="1" x14ac:dyDescent="0.25">
      <c r="A18" s="42" t="s">
        <v>24</v>
      </c>
      <c r="B18" s="63">
        <f>1+MAX($B$13:B17)</f>
        <v>2</v>
      </c>
      <c r="C18" s="48" t="s">
        <v>43</v>
      </c>
      <c r="D18" s="61"/>
      <c r="E18" s="46" t="s">
        <v>20</v>
      </c>
      <c r="F18" s="47" t="s">
        <v>42</v>
      </c>
      <c r="G18" s="46" t="s">
        <v>19</v>
      </c>
      <c r="H18" s="60">
        <v>1</v>
      </c>
      <c r="I18" s="46"/>
      <c r="J18" s="45" t="str">
        <f>IF(I18=0,"",I18*H18)</f>
        <v/>
      </c>
      <c r="K18" s="44">
        <v>0</v>
      </c>
      <c r="L18" s="43">
        <f>ROUND((ROUND(H18,3))*(ROUND(K18,2)),2)</f>
        <v>0</v>
      </c>
    </row>
    <row r="19" spans="1:12" s="42" customFormat="1" x14ac:dyDescent="0.2">
      <c r="A19" s="42" t="s">
        <v>23</v>
      </c>
      <c r="B19" s="57"/>
      <c r="F19" s="58" t="s">
        <v>41</v>
      </c>
      <c r="G19" s="55"/>
      <c r="H19" s="55"/>
      <c r="I19" s="55"/>
      <c r="J19" s="55"/>
      <c r="K19" s="55"/>
      <c r="L19" s="54"/>
    </row>
    <row r="20" spans="1:12" s="42" customFormat="1" x14ac:dyDescent="0.2">
      <c r="A20" s="42" t="s">
        <v>22</v>
      </c>
      <c r="B20" s="57"/>
      <c r="F20" s="56" t="s">
        <v>26</v>
      </c>
      <c r="G20" s="55"/>
      <c r="H20" s="55"/>
      <c r="I20" s="55"/>
      <c r="J20" s="55"/>
      <c r="K20" s="55"/>
      <c r="L20" s="54"/>
    </row>
    <row r="21" spans="1:12" s="42" customFormat="1" ht="79.5" thickBot="1" x14ac:dyDescent="0.25">
      <c r="A21" s="42" t="s">
        <v>21</v>
      </c>
      <c r="B21" s="53"/>
      <c r="C21" s="52"/>
      <c r="D21" s="52"/>
      <c r="E21" s="52"/>
      <c r="F21" s="51" t="s">
        <v>40</v>
      </c>
      <c r="G21" s="50"/>
      <c r="H21" s="50"/>
      <c r="I21" s="50"/>
      <c r="J21" s="50"/>
      <c r="K21" s="50"/>
      <c r="L21" s="49"/>
    </row>
    <row r="22" spans="1:12" s="42" customFormat="1" ht="12" thickBot="1" x14ac:dyDescent="0.25">
      <c r="A22" s="42" t="s">
        <v>24</v>
      </c>
      <c r="B22" s="63">
        <f>1+MAX($B$13:B21)</f>
        <v>3</v>
      </c>
      <c r="C22" s="48" t="s">
        <v>39</v>
      </c>
      <c r="D22" s="61"/>
      <c r="E22" s="46" t="s">
        <v>20</v>
      </c>
      <c r="F22" s="47" t="s">
        <v>38</v>
      </c>
      <c r="G22" s="46" t="s">
        <v>19</v>
      </c>
      <c r="H22" s="60">
        <v>1</v>
      </c>
      <c r="I22" s="46"/>
      <c r="J22" s="45" t="str">
        <f>IF(I22=0,"",I22*H22)</f>
        <v/>
      </c>
      <c r="K22" s="44">
        <v>0</v>
      </c>
      <c r="L22" s="43">
        <f>ROUND((ROUND(H22,3))*(ROUND(K22,2)),2)</f>
        <v>0</v>
      </c>
    </row>
    <row r="23" spans="1:12" s="42" customFormat="1" x14ac:dyDescent="0.2">
      <c r="A23" s="42" t="s">
        <v>23</v>
      </c>
      <c r="B23" s="57"/>
      <c r="F23" s="58" t="s">
        <v>37</v>
      </c>
      <c r="G23" s="55"/>
      <c r="H23" s="55"/>
      <c r="I23" s="55"/>
      <c r="J23" s="55"/>
      <c r="K23" s="55"/>
      <c r="L23" s="54"/>
    </row>
    <row r="24" spans="1:12" s="42" customFormat="1" x14ac:dyDescent="0.2">
      <c r="A24" s="42" t="s">
        <v>22</v>
      </c>
      <c r="B24" s="57"/>
      <c r="F24" s="56" t="s">
        <v>26</v>
      </c>
      <c r="G24" s="55"/>
      <c r="H24" s="55"/>
      <c r="I24" s="55"/>
      <c r="J24" s="55"/>
      <c r="K24" s="55"/>
      <c r="L24" s="54"/>
    </row>
    <row r="25" spans="1:12" s="42" customFormat="1" ht="34.5" thickBot="1" x14ac:dyDescent="0.25">
      <c r="A25" s="42" t="s">
        <v>21</v>
      </c>
      <c r="B25" s="53"/>
      <c r="C25" s="52"/>
      <c r="D25" s="52"/>
      <c r="E25" s="52"/>
      <c r="F25" s="51" t="s">
        <v>36</v>
      </c>
      <c r="G25" s="50"/>
      <c r="H25" s="50"/>
      <c r="I25" s="50"/>
      <c r="J25" s="50"/>
      <c r="K25" s="50"/>
      <c r="L25" s="49"/>
    </row>
    <row r="26" spans="1:12" ht="13.5" thickBot="1" x14ac:dyDescent="0.25">
      <c r="A26" s="97" t="s">
        <v>18</v>
      </c>
      <c r="B26" s="96" t="s">
        <v>17</v>
      </c>
      <c r="C26" s="93" t="s">
        <v>16</v>
      </c>
      <c r="D26" s="95"/>
      <c r="E26" s="95"/>
      <c r="F26" s="94" t="s">
        <v>35</v>
      </c>
      <c r="G26" s="93"/>
      <c r="H26" s="93"/>
      <c r="I26" s="93"/>
      <c r="J26" s="93"/>
      <c r="K26" s="93"/>
      <c r="L26" s="92">
        <f>SUM(L14:L25)</f>
        <v>0</v>
      </c>
    </row>
    <row r="27" spans="1:12" ht="13.5" thickBot="1" x14ac:dyDescent="0.25">
      <c r="A27" s="123" t="s">
        <v>34</v>
      </c>
      <c r="B27" s="122" t="s">
        <v>33</v>
      </c>
      <c r="C27" s="119">
        <v>2</v>
      </c>
      <c r="D27" s="121"/>
      <c r="E27" s="121"/>
      <c r="F27" s="120" t="s">
        <v>15</v>
      </c>
      <c r="G27" s="119"/>
      <c r="H27" s="119"/>
      <c r="I27" s="119"/>
      <c r="J27" s="119"/>
      <c r="K27" s="119"/>
      <c r="L27" s="118"/>
    </row>
    <row r="28" spans="1:12" ht="13.5" customHeight="1" thickBot="1" x14ac:dyDescent="0.25">
      <c r="A28" s="103" t="s">
        <v>24</v>
      </c>
      <c r="B28" s="117">
        <f>1+MAX($B$13:B27)</f>
        <v>4</v>
      </c>
      <c r="C28" s="116" t="s">
        <v>32</v>
      </c>
      <c r="D28" s="115"/>
      <c r="E28" s="112" t="s">
        <v>20</v>
      </c>
      <c r="F28" s="114" t="s">
        <v>125</v>
      </c>
      <c r="G28" s="112" t="s">
        <v>19</v>
      </c>
      <c r="H28" s="113">
        <v>1</v>
      </c>
      <c r="I28" s="112"/>
      <c r="J28" s="111" t="str">
        <f>IF(I28=0,"",I28*H28)</f>
        <v/>
      </c>
      <c r="K28" s="110"/>
      <c r="L28" s="109">
        <f>ROUND((ROUND(H28,3))*(ROUND(K28,2)),2)</f>
        <v>0</v>
      </c>
    </row>
    <row r="29" spans="1:12" ht="12.75" customHeight="1" x14ac:dyDescent="0.2">
      <c r="A29" s="103" t="s">
        <v>23</v>
      </c>
      <c r="B29" s="107"/>
      <c r="C29" s="103"/>
      <c r="D29" s="103"/>
      <c r="E29" s="103"/>
      <c r="F29" s="108" t="s">
        <v>31</v>
      </c>
      <c r="G29" s="105"/>
      <c r="H29" s="105"/>
      <c r="I29" s="105"/>
      <c r="J29" s="105"/>
      <c r="K29" s="105"/>
      <c r="L29" s="104"/>
    </row>
    <row r="30" spans="1:12" ht="12.75" customHeight="1" x14ac:dyDescent="0.2">
      <c r="A30" s="103" t="s">
        <v>22</v>
      </c>
      <c r="B30" s="107"/>
      <c r="C30" s="103"/>
      <c r="D30" s="103"/>
      <c r="E30" s="103"/>
      <c r="F30" s="106" t="s">
        <v>26</v>
      </c>
      <c r="G30" s="105"/>
      <c r="H30" s="105"/>
      <c r="I30" s="105"/>
      <c r="J30" s="105"/>
      <c r="K30" s="105"/>
      <c r="L30" s="104"/>
    </row>
    <row r="31" spans="1:12" ht="71.25" customHeight="1" thickBot="1" x14ac:dyDescent="0.25">
      <c r="A31" s="103" t="s">
        <v>21</v>
      </c>
      <c r="B31" s="102"/>
      <c r="C31" s="101"/>
      <c r="D31" s="101"/>
      <c r="E31" s="101"/>
      <c r="F31" s="100" t="s">
        <v>30</v>
      </c>
      <c r="G31" s="99"/>
      <c r="H31" s="99"/>
      <c r="I31" s="99"/>
      <c r="J31" s="99"/>
      <c r="K31" s="99"/>
      <c r="L31" s="98"/>
    </row>
    <row r="32" spans="1:12" ht="13.5" customHeight="1" thickBot="1" x14ac:dyDescent="0.25">
      <c r="A32" s="103" t="s">
        <v>24</v>
      </c>
      <c r="B32" s="117">
        <f>1+MAX($B$13:B31)</f>
        <v>5</v>
      </c>
      <c r="C32" s="116" t="s">
        <v>29</v>
      </c>
      <c r="D32" s="115"/>
      <c r="E32" s="112" t="s">
        <v>20</v>
      </c>
      <c r="F32" s="114" t="s">
        <v>28</v>
      </c>
      <c r="G32" s="112" t="s">
        <v>19</v>
      </c>
      <c r="H32" s="113">
        <v>1</v>
      </c>
      <c r="I32" s="112"/>
      <c r="J32" s="111" t="str">
        <f>IF(I32=0,"",I32*H32)</f>
        <v/>
      </c>
      <c r="K32" s="110"/>
      <c r="L32" s="109">
        <f>ROUND((ROUND(H32,3))*(ROUND(K32,2)),2)</f>
        <v>0</v>
      </c>
    </row>
    <row r="33" spans="1:12" ht="12.75" customHeight="1" x14ac:dyDescent="0.2">
      <c r="A33" s="103" t="s">
        <v>23</v>
      </c>
      <c r="B33" s="107"/>
      <c r="C33" s="103"/>
      <c r="D33" s="103"/>
      <c r="E33" s="103"/>
      <c r="F33" s="108" t="s">
        <v>27</v>
      </c>
      <c r="G33" s="105"/>
      <c r="H33" s="105"/>
      <c r="I33" s="105"/>
      <c r="J33" s="105"/>
      <c r="K33" s="105"/>
      <c r="L33" s="104"/>
    </row>
    <row r="34" spans="1:12" ht="12.75" customHeight="1" x14ac:dyDescent="0.2">
      <c r="A34" s="103" t="s">
        <v>22</v>
      </c>
      <c r="B34" s="107"/>
      <c r="C34" s="103"/>
      <c r="D34" s="103"/>
      <c r="E34" s="103"/>
      <c r="F34" s="106" t="s">
        <v>26</v>
      </c>
      <c r="G34" s="105"/>
      <c r="H34" s="105"/>
      <c r="I34" s="105"/>
      <c r="J34" s="105"/>
      <c r="K34" s="105"/>
      <c r="L34" s="104"/>
    </row>
    <row r="35" spans="1:12" ht="69" customHeight="1" thickBot="1" x14ac:dyDescent="0.25">
      <c r="A35" s="103" t="s">
        <v>21</v>
      </c>
      <c r="B35" s="102"/>
      <c r="C35" s="101"/>
      <c r="D35" s="101"/>
      <c r="E35" s="101"/>
      <c r="F35" s="100" t="s">
        <v>25</v>
      </c>
      <c r="G35" s="99"/>
      <c r="H35" s="99"/>
      <c r="I35" s="99"/>
      <c r="J35" s="99"/>
      <c r="K35" s="99"/>
      <c r="L35" s="98"/>
    </row>
    <row r="36" spans="1:12" ht="13.5" thickBot="1" x14ac:dyDescent="0.25">
      <c r="A36" s="97" t="s">
        <v>18</v>
      </c>
      <c r="B36" s="96" t="s">
        <v>17</v>
      </c>
      <c r="C36" s="93" t="s">
        <v>16</v>
      </c>
      <c r="D36" s="95"/>
      <c r="E36" s="95"/>
      <c r="F36" s="94" t="s">
        <v>15</v>
      </c>
      <c r="G36" s="93"/>
      <c r="H36" s="93"/>
      <c r="I36" s="93"/>
      <c r="J36" s="93"/>
      <c r="K36" s="93"/>
      <c r="L36" s="92">
        <f>SUM(L28:L35)</f>
        <v>0</v>
      </c>
    </row>
  </sheetData>
  <mergeCells count="31">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D3:E3"/>
    <mergeCell ref="F3:H3"/>
    <mergeCell ref="K3:L3"/>
    <mergeCell ref="B1:C1"/>
    <mergeCell ref="B2:C2"/>
    <mergeCell ref="D2:H2"/>
    <mergeCell ref="I2:J2"/>
    <mergeCell ref="K2:L2"/>
  </mergeCells>
  <conditionalFormatting sqref="C13">
    <cfRule type="expression" dxfId="35" priority="20">
      <formula>C13=""</formula>
    </cfRule>
  </conditionalFormatting>
  <conditionalFormatting sqref="C26:C27">
    <cfRule type="expression" dxfId="34" priority="17">
      <formula>C26=""</formula>
    </cfRule>
  </conditionalFormatting>
  <conditionalFormatting sqref="C36">
    <cfRule type="expression" dxfId="33" priority="9">
      <formula>C36=""</formula>
    </cfRule>
  </conditionalFormatting>
  <conditionalFormatting sqref="C14:E14">
    <cfRule type="expression" dxfId="32" priority="2" stopIfTrue="1">
      <formula>C14=""</formula>
    </cfRule>
  </conditionalFormatting>
  <conditionalFormatting sqref="C18:E18">
    <cfRule type="expression" dxfId="31" priority="6" stopIfTrue="1">
      <formula>C18=""</formula>
    </cfRule>
  </conditionalFormatting>
  <conditionalFormatting sqref="C22:E22">
    <cfRule type="expression" dxfId="30" priority="4" stopIfTrue="1">
      <formula>C22=""</formula>
    </cfRule>
  </conditionalFormatting>
  <conditionalFormatting sqref="C28:E28">
    <cfRule type="expression" dxfId="29" priority="13">
      <formula>C28=""</formula>
    </cfRule>
  </conditionalFormatting>
  <conditionalFormatting sqref="C32:E32">
    <cfRule type="expression" dxfId="28" priority="11">
      <formula>C32=""</formula>
    </cfRule>
  </conditionalFormatting>
  <conditionalFormatting sqref="D2">
    <cfRule type="expression" dxfId="27" priority="15">
      <formula>IF($D$2="Název stavby","Vybarvit",IF($D$2="","Vybarvit",""))="Vybarvit"</formula>
    </cfRule>
  </conditionalFormatting>
  <conditionalFormatting sqref="D3">
    <cfRule type="expression" dxfId="26" priority="34">
      <formula>IF($D$3="SO XX-XX-XX","Vybarvit",IF($D$3="","Vybarvit",""))="Vybarvit"</formula>
    </cfRule>
  </conditionalFormatting>
  <conditionalFormatting sqref="E4">
    <cfRule type="expression" dxfId="25" priority="18">
      <formula>$E$4=""</formula>
    </cfRule>
  </conditionalFormatting>
  <conditionalFormatting sqref="E5">
    <cfRule type="expression" dxfId="24" priority="21">
      <formula>$E$5=""</formula>
    </cfRule>
  </conditionalFormatting>
  <conditionalFormatting sqref="E6">
    <cfRule type="expression" dxfId="23" priority="22">
      <formula>$E$6=""</formula>
    </cfRule>
  </conditionalFormatting>
  <conditionalFormatting sqref="E7">
    <cfRule type="expression" dxfId="22" priority="23">
      <formula>$E$7=""</formula>
    </cfRule>
  </conditionalFormatting>
  <conditionalFormatting sqref="E8">
    <cfRule type="expression" dxfId="21" priority="24">
      <formula>$E$8=""</formula>
    </cfRule>
  </conditionalFormatting>
  <conditionalFormatting sqref="F3">
    <cfRule type="expression" dxfId="20" priority="33">
      <formula>IF($F$3="Název SO/PS","Vybarvit",IF($F$3="","Vybarvit",""))="Vybarvit"</formula>
    </cfRule>
  </conditionalFormatting>
  <conditionalFormatting sqref="F6">
    <cfRule type="expression" dxfId="19" priority="36">
      <formula>$E$6="Ostatní"</formula>
    </cfRule>
    <cfRule type="expression" dxfId="18" priority="35">
      <formula>$E$5="Ostatní"</formula>
    </cfRule>
  </conditionalFormatting>
  <conditionalFormatting sqref="F8">
    <cfRule type="expression" dxfId="17" priority="32">
      <formula>IF($F$8="Obchodní název firmy/společnosti, v případě fyzické osoby podnikající  IČO","Vybarvit",IF($F$8="","Vybarvit",""))="Vybarvit"</formula>
    </cfRule>
  </conditionalFormatting>
  <conditionalFormatting sqref="F13">
    <cfRule type="expression" dxfId="16" priority="19">
      <formula>F13="Doplnit název dílu a ve sloupci C číslo dílu"</formula>
    </cfRule>
  </conditionalFormatting>
  <conditionalFormatting sqref="F14:F25">
    <cfRule type="expression" dxfId="15" priority="1" stopIfTrue="1">
      <formula>F14=""</formula>
    </cfRule>
  </conditionalFormatting>
  <conditionalFormatting sqref="F26:F27">
    <cfRule type="expression" dxfId="14" priority="16">
      <formula>F26="Doplnit název dílu a ve sloupci C číslo dílu"</formula>
    </cfRule>
  </conditionalFormatting>
  <conditionalFormatting sqref="F28:F35">
    <cfRule type="expression" dxfId="13" priority="10">
      <formula>F28=""</formula>
    </cfRule>
  </conditionalFormatting>
  <conditionalFormatting sqref="F36">
    <cfRule type="expression" dxfId="12" priority="8">
      <formula>F36="Doplnit název dílu a ve sloupci C číslo dílu"</formula>
    </cfRule>
  </conditionalFormatting>
  <conditionalFormatting sqref="G8:H8">
    <cfRule type="expression" dxfId="11" priority="31">
      <formula>IF($G$8="Titul Jméno Příjmení","Vybarvit",IF($G$8="","Vybarvit",""))="Vybarvit"</formula>
    </cfRule>
  </conditionalFormatting>
  <conditionalFormatting sqref="G14:K14">
    <cfRule type="expression" dxfId="10" priority="3" stopIfTrue="1">
      <formula>G14=""</formula>
    </cfRule>
  </conditionalFormatting>
  <conditionalFormatting sqref="G18:K18">
    <cfRule type="expression" dxfId="9" priority="7" stopIfTrue="1">
      <formula>G18=""</formula>
    </cfRule>
  </conditionalFormatting>
  <conditionalFormatting sqref="G22:K22">
    <cfRule type="expression" dxfId="8" priority="5" stopIfTrue="1">
      <formula>G22=""</formula>
    </cfRule>
  </conditionalFormatting>
  <conditionalFormatting sqref="G28:K28">
    <cfRule type="expression" dxfId="7" priority="14">
      <formula>G28=""</formula>
    </cfRule>
  </conditionalFormatting>
  <conditionalFormatting sqref="G32:K32">
    <cfRule type="expression" dxfId="6" priority="12">
      <formula>G32=""</formula>
    </cfRule>
  </conditionalFormatting>
  <conditionalFormatting sqref="K4">
    <cfRule type="expression" dxfId="5" priority="26">
      <formula>$K$4=""</formula>
    </cfRule>
  </conditionalFormatting>
  <conditionalFormatting sqref="K5">
    <cfRule type="expression" dxfId="4" priority="27">
      <formula>$K$5=""</formula>
    </cfRule>
  </conditionalFormatting>
  <conditionalFormatting sqref="K6">
    <cfRule type="expression" dxfId="3" priority="28">
      <formula>$K$6=""</formula>
    </cfRule>
  </conditionalFormatting>
  <conditionalFormatting sqref="K7">
    <cfRule type="expression" dxfId="2" priority="29">
      <formula>$K$7=""</formula>
    </cfRule>
  </conditionalFormatting>
  <conditionalFormatting sqref="K8">
    <cfRule type="expression" dxfId="1" priority="30">
      <formula>$K$8=""</formula>
    </cfRule>
  </conditionalFormatting>
  <conditionalFormatting sqref="L4">
    <cfRule type="expression" dxfId="0" priority="25">
      <formula>$L$4=""</formula>
    </cfRule>
  </conditionalFormatting>
  <dataValidations count="11">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8:F35" xr:uid="{A0B13568-E41E-4ABB-AB7E-B787E5DCC5AF}"/>
    <dataValidation type="date" allowBlank="1" showInputMessage="1" showErrorMessage="1" error="Rozmezí let 2017 - 2050" promptTitle="Vložit rok" prompt="ve formátu:_x000a_rrrr" sqref="K7" xr:uid="{A77CBEC8-D359-4718-B043-C58579059BEF}">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5BB366E4-03D7-4DD2-82FF-8FF2E7F18818}"/>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1B5BBDB1-F732-4FF3-B075-12F99BA7FEE2}">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DF523D4B-9C1D-4599-946A-8FFBC485324B}">
      <formula1>42370</formula1>
      <formula2>55153</formula2>
    </dataValidation>
    <dataValidation allowBlank="1" showInputMessage="1" showErrorMessage="1" promptTitle="S-kód" prompt="Číslo pod kterým je stavba evidovaná v systému SŽDC." sqref="K6" xr:uid="{0C8029A2-8442-4DB9-A687-F4F19EFEA238}"/>
    <dataValidation type="date" allowBlank="1" showInputMessage="1" showErrorMessage="1" errorTitle="Špatný datum" error="Datum musí být v rozmezí_x000a_od 1.1.2016_x000a_do 31.12.2050" promptTitle="Vložit datum" prompt="ve formátu: dd.mm.rrrr" sqref="K8" xr:uid="{A820A2FC-429E-42FE-97DC-0895A8EB59FD}">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E9D5F689-CC88-457D-A8CD-315D423FAA4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98B045FF-C327-41B4-A7E1-758DFF7B70E0}">
      <formula1>"Stádium 2,Stádium 3"</formula1>
    </dataValidation>
    <dataValidation type="date" allowBlank="1" showInputMessage="1" showErrorMessage="1" sqref="L8" xr:uid="{3658134E-2136-48A4-AF2E-5EA900DF4036}">
      <formula1>42370</formula1>
      <formula2>55153</formula2>
    </dataValidation>
    <dataValidation type="list" allowBlank="1" showInputMessage="1" showErrorMessage="1" errorTitle="Špatné označení majetku" error="_x000a_Nutno vybrat dle předvolby!_x000a_SŽ nebo Ostatní." promptTitle="Výběr dle předvolby:" prompt="_x000a_SŽ_x000a_Ostatní" sqref="E6" xr:uid="{DFD3ACF6-F5F9-4A18-B8C2-33AB2F08602E}">
      <formula1>"SŽ, Ostatní"</formula1>
    </dataValidation>
  </dataValidations>
  <pageMargins left="0.7" right="0.7" top="0.78740157499999996" bottom="0.78740157499999996" header="0.3" footer="0.3"/>
  <drawing r:id="rId1"/>
  <legacyDrawing r:id="rId2"/>
</worksheet>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vt:lpstr>
      <vt:lpstr>D.1.2</vt:lpstr>
      <vt:lpstr>E.3.6</vt:lpstr>
      <vt:lpstr>SO 98-98</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2026-01-19T05:46:00Z</dcterms:modified>
</cp:coreProperties>
</file>